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2019\2019\"/>
    </mc:Choice>
  </mc:AlternateContent>
  <bookViews>
    <workbookView xWindow="0" yWindow="0" windowWidth="16320" windowHeight="5835" tabRatio="607" activeTab="4"/>
  </bookViews>
  <sheets>
    <sheet name="2015" sheetId="13" r:id="rId1"/>
    <sheet name="2016." sheetId="15" r:id="rId2"/>
    <sheet name="2017" sheetId="16" r:id="rId3"/>
    <sheet name="2018" sheetId="17" r:id="rId4"/>
    <sheet name="2019" sheetId="18" r:id="rId5"/>
  </sheets>
  <definedNames>
    <definedName name="_xlnm._FilterDatabase" localSheetId="2" hidden="1">'2017'!$A$3:$F$22</definedName>
  </definedNames>
  <calcPr calcId="152511"/>
</workbook>
</file>

<file path=xl/calcChain.xml><?xml version="1.0" encoding="utf-8"?>
<calcChain xmlns="http://schemas.openxmlformats.org/spreadsheetml/2006/main">
  <c r="G28" i="17" l="1"/>
  <c r="G37" i="17" l="1"/>
  <c r="G26" i="17" l="1"/>
  <c r="F14" i="15" l="1"/>
  <c r="F15" i="15"/>
  <c r="F18" i="15" l="1"/>
  <c r="F17" i="13" l="1"/>
  <c r="F11" i="13" l="1"/>
</calcChain>
</file>

<file path=xl/comments1.xml><?xml version="1.0" encoding="utf-8"?>
<comments xmlns="http://schemas.openxmlformats.org/spreadsheetml/2006/main">
  <authors>
    <author>Kövesdi Lilla</author>
  </authors>
  <commentList>
    <comment ref="E14" authorId="0" shapeId="0">
      <text>
        <r>
          <rPr>
            <b/>
            <sz val="9"/>
            <color indexed="81"/>
            <rFont val="Segoe UI"/>
            <family val="2"/>
            <charset val="238"/>
          </rPr>
          <t>Kövesdi Lilla:</t>
        </r>
        <r>
          <rPr>
            <sz val="9"/>
            <color indexed="81"/>
            <rFont val="Segoe UI"/>
            <family val="2"/>
            <charset val="238"/>
          </rPr>
          <t xml:space="preserve">
változott a dátum</t>
        </r>
      </text>
    </comment>
    <comment ref="F14" authorId="0" shapeId="0">
      <text>
        <r>
          <rPr>
            <b/>
            <sz val="9"/>
            <color indexed="81"/>
            <rFont val="Segoe UI"/>
            <family val="2"/>
            <charset val="238"/>
          </rPr>
          <t>Kövesdi Lilla:</t>
        </r>
        <r>
          <rPr>
            <sz val="9"/>
            <color indexed="81"/>
            <rFont val="Segoe UI"/>
            <family val="2"/>
            <charset val="238"/>
          </rPr>
          <t xml:space="preserve">
2018.02.07-én kivitelezési szerződés mód. alapján</t>
        </r>
      </text>
    </comment>
    <comment ref="F15" authorId="0" shapeId="0">
      <text>
        <r>
          <rPr>
            <b/>
            <sz val="9"/>
            <color indexed="81"/>
            <rFont val="Segoe UI"/>
            <family val="2"/>
            <charset val="238"/>
          </rPr>
          <t>Kövesdi Lilla:</t>
        </r>
        <r>
          <rPr>
            <sz val="9"/>
            <color indexed="81"/>
            <rFont val="Segoe UI"/>
            <family val="2"/>
            <charset val="238"/>
          </rPr>
          <t xml:space="preserve">
2018.02.07-én kivit. Szerz. Módosítás alapján </t>
        </r>
      </text>
    </comment>
  </commentList>
</comments>
</file>

<file path=xl/comments2.xml><?xml version="1.0" encoding="utf-8"?>
<comments xmlns="http://schemas.openxmlformats.org/spreadsheetml/2006/main">
  <authors>
    <author>Kövesdi Lilla</author>
  </authors>
  <commentList>
    <comment ref="F23" authorId="0" shapeId="0">
      <text>
        <r>
          <rPr>
            <b/>
            <sz val="9"/>
            <color indexed="81"/>
            <rFont val="Segoe UI"/>
            <family val="2"/>
            <charset val="238"/>
          </rPr>
          <t>Kövesdi Lilla:</t>
        </r>
        <r>
          <rPr>
            <sz val="9"/>
            <color indexed="81"/>
            <rFont val="Segoe UI"/>
            <family val="2"/>
            <charset val="238"/>
          </rPr>
          <t xml:space="preserve">
szerződés módosítás 2018.</t>
        </r>
      </text>
    </comment>
  </commentList>
</comments>
</file>

<file path=xl/comments3.xml><?xml version="1.0" encoding="utf-8"?>
<comments xmlns="http://schemas.openxmlformats.org/spreadsheetml/2006/main">
  <authors>
    <author>Kövesdi Lilla</author>
  </authors>
  <commentList>
    <comment ref="G26" authorId="0" shapeId="0">
      <text>
        <r>
          <rPr>
            <b/>
            <sz val="9"/>
            <color indexed="81"/>
            <rFont val="Segoe UI"/>
            <family val="2"/>
            <charset val="238"/>
          </rPr>
          <t>Kövesdi Lilla:</t>
        </r>
        <r>
          <rPr>
            <sz val="9"/>
            <color indexed="81"/>
            <rFont val="Segoe UI"/>
            <family val="2"/>
            <charset val="238"/>
          </rPr>
          <t xml:space="preserve">
2018.08.30. szerződés módosítás</t>
        </r>
      </text>
    </comment>
  </commentList>
</comments>
</file>

<file path=xl/comments4.xml><?xml version="1.0" encoding="utf-8"?>
<comments xmlns="http://schemas.openxmlformats.org/spreadsheetml/2006/main">
  <authors>
    <author>Kövesdi Lilla</author>
  </authors>
  <commentList>
    <comment ref="G26" authorId="0" shapeId="0">
      <text>
        <r>
          <rPr>
            <b/>
            <sz val="9"/>
            <color indexed="81"/>
            <rFont val="Segoe UI"/>
            <family val="2"/>
            <charset val="238"/>
          </rPr>
          <t>Kövesdi Lilla:</t>
        </r>
        <r>
          <rPr>
            <sz val="9"/>
            <color indexed="81"/>
            <rFont val="Segoe UI"/>
            <family val="2"/>
            <charset val="238"/>
          </rPr>
          <t xml:space="preserve">
2018.08.30. szerződés módosítás</t>
        </r>
      </text>
    </comment>
  </commentList>
</comments>
</file>

<file path=xl/sharedStrings.xml><?xml version="1.0" encoding="utf-8"?>
<sst xmlns="http://schemas.openxmlformats.org/spreadsheetml/2006/main" count="525" uniqueCount="311">
  <si>
    <t>Szerződés kelte</t>
  </si>
  <si>
    <t>Szerződés típusa</t>
  </si>
  <si>
    <t>Szerződés nettó összege Ft-ban</t>
  </si>
  <si>
    <t xml:space="preserve">Szerződés tárgya </t>
  </si>
  <si>
    <t>Szerződés várható időtartama (tól-ig)</t>
  </si>
  <si>
    <t xml:space="preserve">Szerződő fél                      </t>
  </si>
  <si>
    <t xml:space="preserve">Közzététel Kistarcsa Város Önkormányzatának a 2011. évi CXII. törvény 1. számú melléklet III. pontja  szerint </t>
  </si>
  <si>
    <t xml:space="preserve"> nettó 5 millió Ft-ot elérő szerződéseiről </t>
  </si>
  <si>
    <t>2015. év.</t>
  </si>
  <si>
    <t>Digitáltech Europe Kft.</t>
  </si>
  <si>
    <t>Szállítási</t>
  </si>
  <si>
    <t>Kistarcsa Város Önkormányzata és konzorcionális partnereinek ASP-hez való csatlakozása</t>
  </si>
  <si>
    <t>2015.01.26-2015.03.30</t>
  </si>
  <si>
    <t>Pestor Kft</t>
  </si>
  <si>
    <t>Vállalkozási</t>
  </si>
  <si>
    <t>Térfigyelő rendszer telepítési feladatainak ellátása</t>
  </si>
  <si>
    <t>2015.05-12-2015.11.30</t>
  </si>
  <si>
    <t>Mira Ber Bt</t>
  </si>
  <si>
    <t>Kistarcsa, Aradi u., Szabadság út, Thököly u., Árpád vezér u., Rákóczi kft., Széchenyi u. Ifjúság téri járdaszakaszok felújításának kivitelezése</t>
  </si>
  <si>
    <t>2015.05.22-2015.07.24</t>
  </si>
  <si>
    <t>Véptech Kft.</t>
  </si>
  <si>
    <t>Gesztenyés Óvoda nyílászáróinak cseréje</t>
  </si>
  <si>
    <t>2015.06.09-2015.08.28</t>
  </si>
  <si>
    <t>Vianova 87 Zrt.</t>
  </si>
  <si>
    <t>Kivitelezési</t>
  </si>
  <si>
    <t>Kistarcsa Hunyadi út építése</t>
  </si>
  <si>
    <t>2015.07.15-2015.11.30</t>
  </si>
  <si>
    <t>Kiszugló Kt.</t>
  </si>
  <si>
    <t>Tervezési</t>
  </si>
  <si>
    <t>A kistarcsai internáló tábor területén található parancsnoki épülettel kapcsolatos munkálatokra vonatkozó tanulmánytervek, valamint engedélyes tervdokumentáció készítése a Megrendelő által meghatározottaknak, a Tervező ajánlatában foglaltaknak megfelelően.</t>
  </si>
  <si>
    <t>2015.03.19.-2015.06.10.</t>
  </si>
  <si>
    <t>2015.11.26.-2016.02.01.</t>
  </si>
  <si>
    <t>Saxuna Építőipari Kft.</t>
  </si>
  <si>
    <t>2015.03.19.-2015.12.31.</t>
  </si>
  <si>
    <t>Solymárgáz Közműépítő Kft.</t>
  </si>
  <si>
    <t>Kistarcsa Telep utca és Bartók Béa utca elején összesen 16 db. Ingatlant érintően gravitációs szennyvízelvezető csatorna építése.</t>
  </si>
  <si>
    <t>2015.09.25.-2015.12.04.</t>
  </si>
  <si>
    <t>2015.10.01.-2015.12.15.</t>
  </si>
  <si>
    <t>Kistarcsai Gesztenyés Óvoda homlokzati hőszigetelése</t>
  </si>
  <si>
    <t>Vépterv Kft.</t>
  </si>
  <si>
    <t>2144/28 hrsz-- ingatlanon két ütemben felépíthető nagyságrend szerint "C" fokozatú bölcsöde épület engedélyezési tervdokumentációjának, valamint árazott tervezői költségvetés elkészítése.</t>
  </si>
  <si>
    <t>2015.05.28.-2015.08.24.</t>
  </si>
  <si>
    <t>Megbízási</t>
  </si>
  <si>
    <t>Kistarcsa aszfaltburkolatú közútjainak kátyúzása öntött aszfalttal. A kátyúk körbevágásából származó hulladék elszállítása-keretszerződés.</t>
  </si>
  <si>
    <t>Kistarcsa Ifjúság tér 3. szám alatti Simándy Ált. Isk. és Alapfokú Művészeti Isk. magastetős épületszárnyának, lapos tetős épületszárnyának, Kistarcsa Szabadság út 48. szám alatti Polgármester Hivatal épület terdokumentációjának elkészítése, energetikai számítások, épület gépészeti leírása, településképi bejelentés dokumentáció elkészítése, ill. egyéb kapcsolódó feladatok elvégzése.</t>
  </si>
  <si>
    <t>2015.12.08.-2016.03.07.</t>
  </si>
  <si>
    <t>MET Magyarország Energiakereskedő Zrt.</t>
  </si>
  <si>
    <t>Kereskedelmi</t>
  </si>
  <si>
    <t>2015.07.01.-2017.10.01.</t>
  </si>
  <si>
    <t>Bölcsöde építés kiviteli tervei , csapadékelvezető csatorna tervezési munkái</t>
  </si>
  <si>
    <t>2016. év.</t>
  </si>
  <si>
    <t>Támogatási szerződés</t>
  </si>
  <si>
    <t>Kistarcsai KÖFE Közterület-fenntartó Korlátolt felelősségű Társaság</t>
  </si>
  <si>
    <t>A támogatás célja egy teherszállításra alkalmas, billenő platós,darus felépítményes gépjármű, és egy személy és kézi szerzszámok szállítsására alkalmas gépjármű vásárlása, illetve a fennmaradó összegből oktatási szolgáltatás finanszírozása.</t>
  </si>
  <si>
    <t>2016.02.25-2016.12.15.</t>
  </si>
  <si>
    <t>Földgázellátás, Simándy József Általános Iskola, illetve a Kistarcsa Eperjesi út 19. szám alatti felhasználó helyekre vonatkozva</t>
  </si>
  <si>
    <t>Kistarcsa aszfaltburkolatú közútjainak kátyúzása öntött és hengerelt aszfalttal. A kátyúk körbevágásából származó hulladék elszállítása-keretszerződés.</t>
  </si>
  <si>
    <t>2016.04.13-2016.12.31.</t>
  </si>
  <si>
    <t>MiraBer Bt.</t>
  </si>
  <si>
    <t>Vállalkozási szerződés</t>
  </si>
  <si>
    <t>Kistarcsa Árpádvezér u., Attila u., Hunyadi u.,-Brassói utca kereszteződésében, Hunyadi utca- Kassai utcs kereszteződésében, Hunyadi utca - Kolozsvári utca kereszteződésében, Móra Ferenc utca és Zsófialiget butiksor előtti járdaszakaszok felújításának kivitelezése.</t>
  </si>
  <si>
    <t>2016.04.22.-07.18.</t>
  </si>
  <si>
    <t>Nemzeti Sportközpontok-Laterex Építő Zártkörűen Működő Részvénytársaság; E-Builder Építőipari és Mérnöki Tanácsadó Korlátolt Felelősségű Társaság</t>
  </si>
  <si>
    <t>Iskolaépület tornateremmel és kiszolgáló helyiségekkel történő teljes körű kivitelezése, valamint a létesítményekkel kapcsolatos jótállási és szavatossági kötelezettségek teljesítése.</t>
  </si>
  <si>
    <t>2016.04.14.-2016.12.04.</t>
  </si>
  <si>
    <t>Kistarcsa Város Önkormányzata a Kistarcsai KÖFE Közterület-fenntartó Korlátolt felelősségű Társaság (Közszolgáltató) részére - a Közszolgáltató tevékenysését  elősegítendő általános működési célú támogatást nyújt.</t>
  </si>
  <si>
    <t>Kistarcsai KÖFE Közterület-fenntartó Korlátolt felelősségű Társaság számára Kistarcsa Város Önkormányzata tagi kölcsönszerződést nyújt az indulási költségeinek az előfinanszírozására.</t>
  </si>
  <si>
    <t>2016.02.25.-2016.06.01.</t>
  </si>
  <si>
    <t>Vianova 87 Kft</t>
  </si>
  <si>
    <t>Kivitelezési szerződés</t>
  </si>
  <si>
    <t>Kistarcsa, Nagytarcsai útról nyíló ipartelepi út 6 méter széles aszfaltburkolat felújítása és útcsatlakozás kiépítése</t>
  </si>
  <si>
    <t>Sándoraszfalt Útépítő Kft.</t>
  </si>
  <si>
    <t>Kistarcsa Tulipán utca és Tulipán köz utjainak felújításának kivitelezése.</t>
  </si>
  <si>
    <t>2016.07.07.2016.07.24.</t>
  </si>
  <si>
    <t>Véptech Építőipari és Kereskedelmi Kft.</t>
  </si>
  <si>
    <t>Simándy József Általános Iskola épületének energetikai felújítása</t>
  </si>
  <si>
    <t>Kistarcsai Polgármesteri Hivatal energetikai korszerűsítése</t>
  </si>
  <si>
    <t>V.U.K. Vízilabda és Úszó Klub SE</t>
  </si>
  <si>
    <t>2016.07.04.-2016.10.31.</t>
  </si>
  <si>
    <t>Bocmann Kft.</t>
  </si>
  <si>
    <t>Kistarcsa Fitos Sándor utca martaszfaltos útfelújításának kivitelezése</t>
  </si>
  <si>
    <t>2016.09.01.-09.30.</t>
  </si>
  <si>
    <t>2016.07.06.-10.06.</t>
  </si>
  <si>
    <t>További (támogatási és hitelfelvételi)feltételhez kötött Kivitelezési szerződés</t>
  </si>
  <si>
    <t>Megbízási keretszerződés</t>
  </si>
  <si>
    <t>Sapezok Kft.</t>
  </si>
  <si>
    <t>Intézményi gyermekétkeztetés, szünidei gyermekétkeztetés, szociális étkeztetés ellátása</t>
  </si>
  <si>
    <t>2016.09.01.-2018.01.31.</t>
  </si>
  <si>
    <t>2016.04.01-tőlHatározatlan idejű</t>
  </si>
  <si>
    <t>7 403 000-Ft/hó</t>
  </si>
  <si>
    <t xml:space="preserve">Tagi kölcsönszerződés-éven belül visszatérítendő </t>
  </si>
  <si>
    <t>2143 Kistarcsa Ifjúság tér 3. szám alatt található Uszoda épületet érintő felújítási munkálatok szükséges fedezetét  támogatás formájában nyújtja az Önkormányzat  a városi uszoda hő- légcserélő és vízhőcserélő rendszer cseréje, felújítása érdekében.</t>
  </si>
  <si>
    <t xml:space="preserve">Közzététel Kistarcsa Város Önkormányzatának a 2011. évi CXII. törvény 1. számú melléklet III.4.pontja  szerint </t>
  </si>
  <si>
    <t>2017. év.</t>
  </si>
  <si>
    <t xml:space="preserve">                                                                                                                                                                                                                                                                                                                                                                                                                                                                                                                                                                                                                                                                                                                                                                                                                                                                                                                                                                                                                                                                                                                                                                                                                                                                                                                                                                                                                                                                                                                                                                                                                                                                                                                                                                                                                                                                                                                                                                                                                                                                                                                                                                                                                                                                                                                                                                                                                                                                                                                                                                                                                                                                                                                                                                                                                                                                                                                                                                                                                                                                                                                                                                                                                                                                                                                                                                                                                                                                                                                                                                                                                                                                                                                                                                                                                                                                                                                                                                                                                                                                                                                                                                                                                                                                                                                                                                                                                                                                                                                                                                                                                                                                                                                                                                                                                                                                                                                                                                                                                                                                                                                                                                                                                                                                                                                                                                                                                                                                                                                                                                                                                                                                                                                                                                                                                                                                                                                                                                                                                                                                                                                                                                                                                                                                                                                                                                                                                                                                                                                                                                                                                                                                                                                                                                                                                                                                                                                                                                                                                                                                                                                                                                                                                                                                                                                                                                                                                                                                                                                                                                                                                                                                                                                                                                                                                                                                                                                                                                                                                                                                                                                                                                                                                                                                                                                                                                                                                                                                                                                                                                                                                                                                                                                                                                                                                                                                                                                                                                                                                                                                                                                                                                                                                                                                                                                                                                                                                                                                                                                                                                                                                                                                                                                                                                                                                                                                                                                                                                                                                                                                                                                                                                                                                                                                                                                                                                                                                                                                                                                                                                                                                                                                                                                                                                                                                                                                                                                                                                                                                                                                                                                                                                                                                                                                                                                                                                                                                                                                                                                                                                                                                                                                                                                                                                                                                                                                                                                                                                                                                                                                                                                                                                                                                                                            </t>
  </si>
  <si>
    <t>Kiszugló Mérnöki Iroda Kft.</t>
  </si>
  <si>
    <t>Tervezési szerződés</t>
  </si>
  <si>
    <t>Kistarcsa, Deák Ferenc u. 3/B szám és 1237/11 hrsz alatt Emlékhely és Könyvtár engedélyezési terv-módosítás, költségbecslés, kiviteli tervdokumentáció és árazott költségvetés elkészítése, dokumentumok átadása Megrendelő részére.</t>
  </si>
  <si>
    <t>2017.02.23-2017.06.30</t>
  </si>
  <si>
    <t>JUKO Építőipari és Szolgáltató Kft</t>
  </si>
  <si>
    <t>Kivitelezési Szerződés</t>
  </si>
  <si>
    <t>Kistarcsa, Gesztenyés Óvoda két csoportszobával történő bővítésének kivitelezése</t>
  </si>
  <si>
    <t>2017.02.02-2017.08.31</t>
  </si>
  <si>
    <t>Archinet Építészeti Kft</t>
  </si>
  <si>
    <t>A kitarcsai Ifjúság téren megvalósítandó közösségi tér kialakításához kapcsolódó feladatok</t>
  </si>
  <si>
    <t>2016.11.24-2018.04.26</t>
  </si>
  <si>
    <t>Klinkáné Kucsma Katalin</t>
  </si>
  <si>
    <t>Ingatlan adásvételi szerződés</t>
  </si>
  <si>
    <t>Keretmegállapodás</t>
  </si>
  <si>
    <t>Kistarcsa Város aszfaltburkolatú közújainak és járdáinak kátyúzására</t>
  </si>
  <si>
    <t>2016.12.09-2019.12.09</t>
  </si>
  <si>
    <t>45 000 000                      (2016-ban felhasznált     22 000 000)</t>
  </si>
  <si>
    <t>Dél-Pest Megyei Víziközmű Szolgáltató Zrt.</t>
  </si>
  <si>
    <t>Egyszerűsített vállalkozási szerződés</t>
  </si>
  <si>
    <t>Kistarcsa, Aulich utca vízműrendszerrel kapcsolatos korszerűsítési és fejlesztési munkálatok elvégzése</t>
  </si>
  <si>
    <t>2016.12.06-2016.12.28.</t>
  </si>
  <si>
    <t>38 410 503       (2018.01.15-ig beszámítással fizethető)</t>
  </si>
  <si>
    <t>Kistarcsai KÖFE Közterület- fenntartó Kft.</t>
  </si>
  <si>
    <t>általános működési célú támogatás</t>
  </si>
  <si>
    <t>Nemzeti Sportközpontok</t>
  </si>
  <si>
    <t>Ingó használati megállapodás</t>
  </si>
  <si>
    <t>2017.01.01-határozatlan</t>
  </si>
  <si>
    <t>IAMART Design Kft</t>
  </si>
  <si>
    <t>Emlékhely és Könyvtár kiviteli tervdokumentáció és Múzeumi látványterv</t>
  </si>
  <si>
    <t>2017.05.23-2017.10.15</t>
  </si>
  <si>
    <t>vállalkozási szerződés</t>
  </si>
  <si>
    <t>Útépítési-útfelújítási feladatok ellátása</t>
  </si>
  <si>
    <t>szerződés hatályba lépésétől számított 90 naptári napig</t>
  </si>
  <si>
    <t>MVM Partner Zrt.</t>
  </si>
  <si>
    <t>kereskedelmi szerződés</t>
  </si>
  <si>
    <t>2018.01.01-2019.12.31</t>
  </si>
  <si>
    <t>OTP Bank Nyrt.</t>
  </si>
  <si>
    <t>Kistarcsai VMSK Kft.</t>
  </si>
  <si>
    <t>2017. 07.01-től határozatlan ideig</t>
  </si>
  <si>
    <t>7820000/hó</t>
  </si>
  <si>
    <t>2018. 03.31. - 2027. 06.30.</t>
  </si>
  <si>
    <t>MiraBer Kereskedelmi, Építőipari és Szolgáltató Bt.</t>
  </si>
  <si>
    <t>Keretmegállapodás Kistarcsa Város járdáinak fejlesztésére</t>
  </si>
  <si>
    <t>2017.04.05-től 36 hónapig, vagy keretösszeg kimerüléséig</t>
  </si>
  <si>
    <t>Kistarcsai Városi Sport Club</t>
  </si>
  <si>
    <t>Kistarcsa, Tipegő Bölcsőde helyén lévő csapadékvíz elvezető csatorna</t>
  </si>
  <si>
    <t>2017. 04. 18-i átadással (véghatáridő 2017.07.20.)</t>
  </si>
  <si>
    <t>68 319 889 + kamat (negyedévente 1 797 891 Ft tőketörlesztés)</t>
  </si>
  <si>
    <t>Hajdu Ügyvédi Iroda</t>
  </si>
  <si>
    <t>Megbízási szerződés</t>
  </si>
  <si>
    <t>Közbeszerzési eljárás teljes körű lebonyolítása</t>
  </si>
  <si>
    <t>2017.01.01-től határozatlan időre</t>
  </si>
  <si>
    <t>Főgáz Zrt.</t>
  </si>
  <si>
    <t>2017.10.01-2019.10.01.</t>
  </si>
  <si>
    <t>Dunakeszi Tankerületi Központ</t>
  </si>
  <si>
    <t xml:space="preserve">sportközpont eszközeinek ingyenes használatba vétele Önkormányzat által </t>
  </si>
  <si>
    <t>Ceglédi Tankerületi  Központ</t>
  </si>
  <si>
    <t>Vagyonkezelési szerződés</t>
  </si>
  <si>
    <t>Kistarcsa Ifjúság tér 3. szám alatti ingatlanon "C" típusú tornaterem építése, kivitelezése vállalkozási szerződés alapján</t>
  </si>
  <si>
    <t>Kistarcsa 6819,6821,6822 hrsz alatt felvett,  zártkerti művelés alól kivett Önkormányzati tulajdonú terület adásvétele</t>
  </si>
  <si>
    <t>Vállalkozási szerződés módosítás</t>
  </si>
  <si>
    <t>A.MOSODA Kft.</t>
  </si>
  <si>
    <t>Önkormányzati tulajdonú, Kistarcsa 3144/23, 3144/6 hrsz-ú ingatlanok telekalakítása és tulajdonjog átruházása</t>
  </si>
  <si>
    <t>Nemzeti Sportközpontok-Laterex Építő Zrt.; E-Builder Építőipari és Mérnöki Tanácsadó Kft.</t>
  </si>
  <si>
    <t>Együttműködési megállapodás fejlesztési célú támogatásról</t>
  </si>
  <si>
    <t>Keretmegállapodás építési kivitelezésre</t>
  </si>
  <si>
    <t>2017.08.24-2017.12.31.</t>
  </si>
  <si>
    <t>2017.09.07-2017.12.31.</t>
  </si>
  <si>
    <t>Önkormányzati tulajdon ingyenes vagyonkezelésbe adása</t>
  </si>
  <si>
    <t>Földgázellátás</t>
  </si>
  <si>
    <t>Működési támogatás</t>
  </si>
  <si>
    <t>Előszerződés -ingatlan értékesítés</t>
  </si>
  <si>
    <t>Villamos energia adás-vétel</t>
  </si>
  <si>
    <t>70 172 800/év</t>
  </si>
  <si>
    <t>hitel szerződés</t>
  </si>
  <si>
    <t>fejlesztési célú hitel-Simándy J. Ált. Isk. , valamint Polgármesteri Hivatal épületének energetikai felújítása</t>
  </si>
  <si>
    <t>Boros Építőipari és Szolgáltató Kft.</t>
  </si>
  <si>
    <t>Kistarcsai Tipegő Bölcsőde építése</t>
  </si>
  <si>
    <t>2016.06.03.-2018.04.30.</t>
  </si>
  <si>
    <t>2016.06.03.-2018.07.16.</t>
  </si>
  <si>
    <t>kölcsönszerződés célhitel igénybevételéhez</t>
  </si>
  <si>
    <t>Kistarcsa, Ifjúság téren közösségi tér kialakítása és parkolók építése</t>
  </si>
  <si>
    <t>5 357 142 Ft + kamat negyedévente</t>
  </si>
  <si>
    <t>SZILA HOUSE Építőipari Kft.</t>
  </si>
  <si>
    <t>Ingatlan adásvételi előszerződés</t>
  </si>
  <si>
    <t>3144/6 hrsz., Kistarcsa Eperjesi út 19. sz. alatti ingatlan adásvétele</t>
  </si>
  <si>
    <t>Belügyminisztérium</t>
  </si>
  <si>
    <t>támogatói okirat</t>
  </si>
  <si>
    <t>Stone Plusz Ingatlanforgalmi, Kereskedelmi Kft.</t>
  </si>
  <si>
    <t>ingatlan adásvételi szerződés</t>
  </si>
  <si>
    <t>2219/1, 2219/2, 2219/3, 2219/4, 2219/5, 2219/6, 2219/7
hrsz-ú beépítetlen terület megnevezésü ingatlanok értékesítése</t>
  </si>
  <si>
    <t>2018.02.01-2019.07.31.</t>
  </si>
  <si>
    <t>2018.01.01-től határozatlan időre</t>
  </si>
  <si>
    <t>7 060 000 /hó</t>
  </si>
  <si>
    <t xml:space="preserve">Kiszugló Mérnöki Iroda Kft. </t>
  </si>
  <si>
    <t>tervezési szerződés</t>
  </si>
  <si>
    <t>Kistarcsa, Deák F. u. 3/b sz. alatt megvalósítandó Emlékhely és Könyvtár tekintetében módosított kiviteli tervdokumentáció és árazott költségvetés elkészítése, belsőépítészeti tervekben foglaltak figyelembevételével</t>
  </si>
  <si>
    <t>2018.05.30ig</t>
  </si>
  <si>
    <t>Telekalakítással vegyes adásvételi szerződés</t>
  </si>
  <si>
    <t>polgári jogi megállapodás</t>
  </si>
  <si>
    <t>bérleti jogviszony víziközmű szolgáltatási eszközökre vonatkozóan</t>
  </si>
  <si>
    <t>10 550 000/hó</t>
  </si>
  <si>
    <t>22 786 804 Ft /2017 év</t>
  </si>
  <si>
    <t>2018. 01.01-től határozatlan ideig</t>
  </si>
  <si>
    <t>Önkormányzati feladatellátást szolgáló fejlesztések  támogatása-Kistarcsai gesztenyés Óvoda fejlesztéséhez</t>
  </si>
  <si>
    <t xml:space="preserve">Közzététel Kistarcsa Város Önkormányzatának a 2011. évi CXII. törvény 1. számú melléklet III.4.pontja  szerint  nettó 5 millió Ft-ot elérő szerződéseiről </t>
  </si>
  <si>
    <t>2018. év.</t>
  </si>
  <si>
    <t>éves becsült érték nettó                        109 000 000 Ft</t>
  </si>
  <si>
    <t xml:space="preserve">Stone Dekor Kft. </t>
  </si>
  <si>
    <t>2231 hrsz., beépítetlen terület adásvétele</t>
  </si>
  <si>
    <t>Kistarcsai Emlékhely és Könyvtár létrehozása</t>
  </si>
  <si>
    <t>2018. 01.01.-2018.12.31</t>
  </si>
  <si>
    <t>B=Bevétel K=Kiadás</t>
  </si>
  <si>
    <t xml:space="preserve">B </t>
  </si>
  <si>
    <t>B</t>
  </si>
  <si>
    <t>K</t>
  </si>
  <si>
    <t>További (támogatási és hitelfelvételi)feltételhez kötött Kivitelezési szerződés módosítás</t>
  </si>
  <si>
    <t xml:space="preserve">VIANOVA 87 Zrt. </t>
  </si>
  <si>
    <t>Kistarcsa, Rozmaring utca felszíni csapadékvíz elvezetési létesítményének kiépítése</t>
  </si>
  <si>
    <t>Professional Computing Garden Kft.</t>
  </si>
  <si>
    <t>karbantartási szerződés</t>
  </si>
  <si>
    <t>egyedi számÍtógépek (kliensgépek) és tartozékaik,
az azokhoz kapcsolt perifériák és szoftverek üzemképességének biztosítása, vírusellenőrzése, a géppark karbantartása,
meghibásodás esetén javításuk, konzultációs segítségnyújtás</t>
  </si>
  <si>
    <t>2018.03.01.-2020.02.29.</t>
  </si>
  <si>
    <t>2018.05.03-2018.08.14.</t>
  </si>
  <si>
    <t>MLSZ Sportfejlesztési Program keretében előfinanszírozással
megvalósítandó honlap készítése, biztonsági beruházás (korlát), öltöző felújítása,pálya infrastruktúra bővítése, Sportcsarnok
bővítése (110 férőhelyes lelátó), pályafelújítás, öntözőrendszer kiépítésével kapcsolatos tárgyi eszköz beruházás, felújítás, utánpótlás-nevelési feladatok, T AO támogatás önerő
részének biztosítása</t>
  </si>
  <si>
    <t>461 720Ft/hó</t>
  </si>
  <si>
    <t>MLSZ Sportfejlesztési Program keretében tárgyi eszköz beruházás, felújítás</t>
  </si>
  <si>
    <t>hatálybalépéstől számított 135 nap~2018.szeptember</t>
  </si>
  <si>
    <t xml:space="preserve">PO-KER Bt. </t>
  </si>
  <si>
    <t>Kistarcsai Híradó c. önkormányzati lap időszaki megjelentetése, terjesztése, valamint
a lap Facebook oldalának Megbízóval egyeztetettek szerinti létrehozása, folyamatos
karbantartása, frissítése</t>
  </si>
  <si>
    <t>2018.06.01.-2019.05.31.</t>
  </si>
  <si>
    <t>650 000Ft/hó</t>
  </si>
  <si>
    <t>Pénzügyminisztérium, Magyar Államkincstár</t>
  </si>
  <si>
    <t xml:space="preserve">Pest megye Területfejlesztési Programja megvalósításához nyújtandó célzott pénzügyi támogatás, "Önkormányzati tulajdonú óvodai ellátást nyújtó intézmények fejlesztésének támogatása Pest megyében" címmel </t>
  </si>
  <si>
    <t>2018.07.09.-2018.12.14.</t>
  </si>
  <si>
    <t>Kistarcsai KÖFE Kft.</t>
  </si>
  <si>
    <t>"Kistarcsai Gesztenyés Óvoda felújítása az óvodai ellátás infrastrukturális színvonalának javítása céljából" tárgyú projekt keretében udvarfejlesztési feladatok elvégzése</t>
  </si>
  <si>
    <t xml:space="preserve">Pest megye Területfejlesztési Programja megvalósításához nyújtandó célzott pénzügyi támogatás, "Települések felszíni
csapadékvíz-elvezetés létesítményeinek fejlesztése, a települései vízgazdálkodás
korszerüsítésének támogatása Pest megye területén"" címmel </t>
  </si>
  <si>
    <t>2018. 05.07-2019.01.07.</t>
  </si>
  <si>
    <t>Támogatott fenntartásában és üzemeltetésében álló
Uszoda medenceterénél fennálló vízszivárgás kiküszöbölése érdekében szükséges fejlesztési
munkálatok megvalósíthatóságához és a Városi Uszoda müködtetéséhez szülcséges
eszközbeszerzés végrehajthatóságához</t>
  </si>
  <si>
    <t xml:space="preserve">MiraBer Kereskedelmi, Építőipari és Szolgáltató Bt. </t>
  </si>
  <si>
    <t xml:space="preserve">Játéknap Kft. </t>
  </si>
  <si>
    <t>Gesztenyés Óvoda játszóudvarára játszótéri eszközök beszerzésével és telepítésével kapcsolat munkálatok elvégzése</t>
  </si>
  <si>
    <t>Agrárminisztérium</t>
  </si>
  <si>
    <t>"a zártkerti besorolású földrészletek
mezőgazdasági hasznosítását segítő, infrastrukturális hátterét biztosító
fejlesztések támogatására" pályázat támogatásban részesítése</t>
  </si>
  <si>
    <t>2019.04.30ig</t>
  </si>
  <si>
    <t>Nyíltárok utcában, útépítési feladatok ellátása</t>
  </si>
  <si>
    <t>Bellus József utcában, útépítési feladatok ellátása</t>
  </si>
  <si>
    <t>egyszerűsített vállalkozási szerződés</t>
  </si>
  <si>
    <t>Kistarcsa, A2 végátemelő részleges felújítása</t>
  </si>
  <si>
    <t>szerődés aláírását követő 85 napon belül</t>
  </si>
  <si>
    <t>VÉPTERV Mérnöki és Műszaki Tanácsadó Kft.</t>
  </si>
  <si>
    <t>Kistarcsai Tipegő Bölcsőde létrehozására lefolytatandó közbeszerzési eljárás szakértői és bonyolítói feladatainak ellátása</t>
  </si>
  <si>
    <t>"Kistarcsai Gesztenyés Óvoda felújítása" tárgyban lefolytatni kívánt közbeszerzési eljárás szakértői és bonyolítói feladatainak ellátása</t>
  </si>
  <si>
    <t>„Kistarcsa, Rozmaring utca felszíni csapadékvíz-elvezetési létesítményének kiépítése" tárgyban lefolytatni kívánt közbeszerzési eljárás szakértői és bonyolítói feladatainak ellátása</t>
  </si>
  <si>
    <t>„Kistarcsa, Raktár körút és a Móra Ferenc utca egyes szakaszainak szilárd burkolattal történő kiépítése, felújítása, korszerűsítése gazdaságfe,jlesztési céllal" tárgyban lefolytatni kívántközbeszerzési eljárás szakértői és bonyolítói feladatainak ellátása</t>
  </si>
  <si>
    <t>Kistarcsa Város, Rozmaring ntca felszíni csapadékvíz-elvezetés létesítményének kiépítése munkáinak műszaki ellenőrzése</t>
  </si>
  <si>
    <t>Kistarcsa, Il]úság tér felújítását érintő út-, járda-, csapadékvíz elvezetés-, közvilágítás- és kertépítési munkák műszaki ellenőrzése</t>
  </si>
  <si>
    <t>Kistarcsa Város, Gesztenyés Óvoda és Tölgyfa Óvoda területén végzendő felújítási munkák műszaki ellenőrzése</t>
  </si>
  <si>
    <t>Kistarcsa Város, Bellus József u., /Hunyadi u., és Lőcsei u. közötti szakasz/, és Nyíltárok utca egy szakaszának
útépítés kivitelezési munkáinak műszaki ellenőrzése</t>
  </si>
  <si>
    <t>Kistarcsa Város, 2018. évi járdaépítések és felújítások kiviteli munkáinak műszaki ellenőrzése</t>
  </si>
  <si>
    <t>„Útépítési feladatok ellátása, 2143 Kistarcsa,
Raktár körút - 2 részben" feladat ellátása</t>
  </si>
  <si>
    <t>„Útépítési feladatok ellátása, 2143 Kistarcsa,
 Móra Ferenc utcában - 2 részben" feladat ellátása</t>
  </si>
  <si>
    <t>Kistarcsa Város Önkormányzat részére a 2219/8 hrsz-ú közút (víz- és csatornahálózattal) ingyenesen tulajdonba és üzemeltetésre adása</t>
  </si>
  <si>
    <t>átadás-átvételi jegyzőkönyv</t>
  </si>
  <si>
    <t>Stone Plusz Kft.</t>
  </si>
  <si>
    <t>NALA-MI Kft.</t>
  </si>
  <si>
    <t>Kistarcsa, Raktár krt.
betonburkolatú szakasz és Móra Ferenc utcában a Vasút u. és Scheda u. közötti szakasz
felújítási kiviteli tervdokumentációinak elkészítése</t>
  </si>
  <si>
    <t>Tervezői szerződés</t>
  </si>
  <si>
    <t>Kistarcsa, Lőcsei utca kiépítetlen szakasza és a Király Andor utca engedélyezési és kiviteli tervdokumentációjának az elkészítése, valamint a Balczó István utca kiépítetlen szakasza, a Boróka utca, a Rozmaring utca, illetve a Scheda Ferenc utca meglévő tervdokumentációjának a tervkorszerűségi felülvizsgálata és a felülvizsgálat alapján a kiviteli tervdokumentáció elkészítése, a tervdokumentációk átadása, valamint az engedélyezési feladatok ellátását.</t>
  </si>
  <si>
    <t>2018. 09.30. és 2018.12.31.</t>
  </si>
  <si>
    <t>Kistarcsai Tipegő Bölcsőde játszóudvarára játszótéri eszközök
beszerzésével és telepítésével kapcsolatos munkálatok elvégzése</t>
  </si>
  <si>
    <t>Kistarcsa, Petőfi, Móra F., Nyírfa utca útépítés, felújítás</t>
  </si>
  <si>
    <t>Agrikon-Alfa Kft.</t>
  </si>
  <si>
    <t>Tipegő bölcsőde főzőkonyhájához
konyhatechnológiai eszközök szállítása, eszközök elhelyezése, felszerelése, elektromos,
víz és szennyvíz bekötése és üzembe helyezése</t>
  </si>
  <si>
    <t>Simándy József Általános Iskola épületének energetikai felújítása nettó vállalkozói díj növekedése</t>
  </si>
  <si>
    <t>Kistarcsai Polgármesteri Hivatal energetikai korszerűsítése vállalkozói díj növekedése</t>
  </si>
  <si>
    <t>Kistarcsai Gesztenyés Óvoda fejlesztése építési kivitelezés</t>
  </si>
  <si>
    <t>Kistarcsa, Ifjúság tér  felújítása építési kivitelezés</t>
  </si>
  <si>
    <t>Kistarcsai Gesztenyés Óvoda felújítása (építési kivitelezés)az
óvodai ellátás infrastrukturális színvonalának javítása céljából</t>
  </si>
  <si>
    <t>2019. év.</t>
  </si>
  <si>
    <t>13 454 976 Ft /2018 év</t>
  </si>
  <si>
    <t>7  465 500 /hó</t>
  </si>
  <si>
    <t>2019.01.01-től határozatlan időre</t>
  </si>
  <si>
    <t>MLSZ Sportfejlesztési Program keretében előfinanszírozással
megvalósítandó sportfelszerelés beszerzése, kerítés építés, labdafogó háló (,,A" és
„B" pálya), pálya felújítás (,,A" és „B" pálya), utánpótlás-nevelési feladatok
jogcímre benyújtott és az MLSZ 2018. 11. 28. napján kelt határozatával
jóváhagyott T AO támogatás önerő részének biztosítása.</t>
  </si>
  <si>
    <t>2019.04.03-2020.08.30.</t>
  </si>
  <si>
    <t>Támogatási szerződés kiegészítés</t>
  </si>
  <si>
    <t>2019.03.04-én kelt támogatási szerződés kiegészítés miatt, visszajár 7440945 Ft.</t>
  </si>
  <si>
    <t>11 500 000/hó</t>
  </si>
  <si>
    <t>2019. 01.01-től határozatlan ideig</t>
  </si>
  <si>
    <t>PM_ ONKORMUT_2018 számon, ,,Önkormányzati tulajdonú belterületi utak szilárd burkolattal történő kiépítésének, felújításának és korszerűsítésének támogatása gazdaságfejlesztési céllal Pest megye területén" című pályázaton nyert támogatás  (Kistarcsa, Móra F. út, Raktár körút)</t>
  </si>
  <si>
    <t>2019.02.07.-2019.08.30.</t>
  </si>
  <si>
    <t>Útépítési feladatok ellátása, Kistarcsa, Móra Ferenc utca középső szakasza, Nyírfa utca és Petőfi utca felújítása</t>
  </si>
  <si>
    <t>2019.03.28. +120 nap</t>
  </si>
  <si>
    <t>Régió Plusz Média Kft. , Szabadi Attila e.v.</t>
  </si>
  <si>
    <t>Szolgáltatói Szerződés 3. számú módosítása</t>
  </si>
  <si>
    <t>450 000/hó</t>
  </si>
  <si>
    <t>2019.04.01.-2021.03.31.</t>
  </si>
  <si>
    <t>közcélú műsorszámok szolgáltatása, médiaszolgáltatás</t>
  </si>
  <si>
    <t>2018.07.11-én kelt támogatási szerződés alapján jogtalanul elutalt támogatás áfa rész visszautalása</t>
  </si>
  <si>
    <t>Kistarcsa, Bellus utca útépítési feladatok</t>
  </si>
  <si>
    <t>2019.05.03. +90 nap</t>
  </si>
  <si>
    <t>Engitech Prime MérnökiSzolgáltató és Kereskedelmi Kft.</t>
  </si>
  <si>
    <t>Zarándokvezető-túristavezető képző központ épület engedélyezési és kivitelezési tervdokumentációjának elkészítése</t>
  </si>
  <si>
    <t>engedélyezési tervdokumentáció elkészítési határideje:2019.06.30.,  kivitelezési tervdokumentáció elkészítési határideje:2019.08.31.</t>
  </si>
  <si>
    <t>Oravecz Péterné</t>
  </si>
  <si>
    <t>Kistarcsa 45/5/A/4 hrsz alatt felvett, természetben a 2143 Kistarcsa, Széchenyi utca 52/C. sz.4. szám alatt található 45,72 m2 alapterületű 1 + 1/2 szobás lakás megjelölésű belterületi ingatlan értékesítése</t>
  </si>
  <si>
    <t>2019.02.25-én kelt szerződés szerint módosult az összeg 25 714 000Ft-ról 19 933 334 Ft-ra.</t>
  </si>
  <si>
    <t>támogatási szerződés</t>
  </si>
  <si>
    <t>Pénzügyminisztérium</t>
  </si>
  <si>
    <t>Kistarcsai Tipegő bölcsőde építése címü és VEKOP-6.1.1-15-PT1-
2016-00061 azonosító számú, a támogatási kérelemben és annak mellékleteiben rögzített projekt elszámolható költségeinek az Európai Regionális Fejlesztési Alapból és hazai központi költségvetési előirányzatból vissza nem térítendő támogatás formájában történő
finanszírozása.</t>
  </si>
  <si>
    <t>Nemzetgazdasági Minisztérium</t>
  </si>
  <si>
    <t>A Szerződés tárgya a Kistarcsai Tipegő bölcsőde építése című és VEKOP-6.1.1-15-PT1-2016-00061 azonosltó számú,  vissza nem térítendő támogatás formájában történő finanszírozása</t>
  </si>
  <si>
    <t>Kiszugló Kft.</t>
  </si>
  <si>
    <t>Kistarcsa, Deák Ferenc u. 3/B. szám és 1237/11 hrsz. alatti
ingatlan tekintetében 2019. júniusában elkészített Emlékhely kialakitás engedélyezési tervdokumentáció alapján kiviteli tervdokumentáció és árazott költségvetés elkészítése</t>
  </si>
  <si>
    <t>Kistarcsa egyes helyszínein csapadékvíz-elvezetés problémájának megoldása érdekében végzett munka kivitelezése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</si>
</sst>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F_t_-;\-* #,##0.00\ _F_t_-;_-* &quot;-&quot;??\ _F_t_-;_-@_-"/>
    <numFmt numFmtId="164" formatCode="#,##0\ _F_t"/>
    <numFmt numFmtId="165" formatCode="_-* #,##0\ _F_t_-;\-* #,##0\ _F_t_-;_-* &quot;-&quot;??\ _F_t_-;_-@_-"/>
    <numFmt numFmtId="166" formatCode="#,##0;[Red]#,##0"/>
  </numFmts>
  <fonts count="19" x14ac:knownFonts="1">
    <font>
      <sz val="10"/>
      <name val="Arial"/>
      <charset val="238"/>
    </font>
    <font>
      <sz val="10"/>
      <name val="Arial"/>
      <family val="2"/>
      <charset val="238"/>
    </font>
    <font>
      <sz val="11"/>
      <name val="Calibri"/>
      <family val="2"/>
      <charset val="238"/>
    </font>
    <font>
      <b/>
      <sz val="11"/>
      <name val="Calibri"/>
      <family val="2"/>
      <charset val="238"/>
    </font>
    <font>
      <sz val="11"/>
      <color indexed="8"/>
      <name val="Calibri"/>
      <family val="2"/>
      <charset val="238"/>
    </font>
    <font>
      <sz val="12"/>
      <color theme="1"/>
      <name val="Calibri"/>
      <family val="2"/>
      <charset val="238"/>
      <scheme val="minor"/>
    </font>
    <font>
      <sz val="10"/>
      <color theme="1"/>
      <name val="Arial"/>
      <family val="2"/>
      <charset val="238"/>
    </font>
    <font>
      <i/>
      <sz val="12"/>
      <color theme="1"/>
      <name val="Calibri"/>
      <family val="2"/>
      <charset val="238"/>
      <scheme val="minor"/>
    </font>
    <font>
      <sz val="12"/>
      <name val="Arial"/>
      <family val="2"/>
      <charset val="238"/>
    </font>
    <font>
      <sz val="10"/>
      <color rgb="FFFF0000"/>
      <name val="Arial"/>
      <family val="2"/>
      <charset val="238"/>
    </font>
    <font>
      <sz val="12"/>
      <name val="Calibri"/>
      <family val="2"/>
      <charset val="238"/>
      <scheme val="minor"/>
    </font>
    <font>
      <sz val="12"/>
      <name val="Times New Roman"/>
      <family val="1"/>
      <charset val="238"/>
    </font>
    <font>
      <sz val="12"/>
      <color theme="1"/>
      <name val="Times New Roman"/>
      <family val="1"/>
      <charset val="238"/>
    </font>
    <font>
      <b/>
      <sz val="12"/>
      <name val="Times New Roman"/>
      <family val="1"/>
      <charset val="238"/>
    </font>
    <font>
      <sz val="9"/>
      <color indexed="81"/>
      <name val="Segoe UI"/>
      <family val="2"/>
      <charset val="238"/>
    </font>
    <font>
      <b/>
      <sz val="9"/>
      <color indexed="81"/>
      <name val="Segoe UI"/>
      <family val="2"/>
      <charset val="238"/>
    </font>
    <font>
      <sz val="10"/>
      <name val="Times New Roman"/>
      <family val="1"/>
      <charset val="238"/>
    </font>
    <font>
      <b/>
      <sz val="10"/>
      <name val="Arial"/>
      <family val="2"/>
      <charset val="238"/>
    </font>
    <font>
      <sz val="10"/>
      <color theme="1"/>
      <name val="Times New Roman"/>
      <family val="1"/>
      <charset val="23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2D050"/>
        <bgColor indexed="64"/>
      </patternFill>
    </fill>
  </fills>
  <borders count="39">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bottom/>
      <diagonal/>
    </border>
    <border>
      <left/>
      <right/>
      <top style="thin">
        <color indexed="64"/>
      </top>
      <bottom/>
      <diagonal/>
    </border>
    <border>
      <left/>
      <right style="medium">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196">
    <xf numFmtId="0" fontId="0" fillId="0" borderId="0" xfId="0"/>
    <xf numFmtId="3" fontId="0" fillId="0" borderId="0" xfId="0" applyNumberFormat="1" applyBorder="1"/>
    <xf numFmtId="164" fontId="0" fillId="0" borderId="0" xfId="0" applyNumberFormat="1" applyBorder="1"/>
    <xf numFmtId="0" fontId="0" fillId="0" borderId="0" xfId="0" applyBorder="1"/>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2" fillId="0" borderId="4" xfId="0" applyFont="1" applyFill="1" applyBorder="1" applyAlignment="1">
      <alignment vertical="center" wrapText="1"/>
    </xf>
    <xf numFmtId="14" fontId="2" fillId="0" borderId="5" xfId="1" applyNumberFormat="1" applyFont="1" applyBorder="1" applyAlignment="1">
      <alignment horizontal="center" vertical="center"/>
    </xf>
    <xf numFmtId="0" fontId="2" fillId="0" borderId="5" xfId="0" applyFont="1" applyFill="1" applyBorder="1" applyAlignment="1">
      <alignment vertical="center" wrapText="1"/>
    </xf>
    <xf numFmtId="0" fontId="2" fillId="0" borderId="6" xfId="0" applyFont="1" applyBorder="1" applyAlignment="1">
      <alignment vertical="center" wrapText="1"/>
    </xf>
    <xf numFmtId="0" fontId="2" fillId="0" borderId="5" xfId="0" applyFont="1" applyFill="1" applyBorder="1" applyAlignment="1">
      <alignment vertical="center"/>
    </xf>
    <xf numFmtId="0" fontId="3" fillId="0" borderId="0" xfId="0" applyFont="1" applyAlignment="1">
      <alignment horizontal="right"/>
    </xf>
    <xf numFmtId="0" fontId="2" fillId="0" borderId="0" xfId="0" applyFont="1"/>
    <xf numFmtId="3" fontId="2" fillId="0" borderId="11" xfId="0" applyNumberFormat="1" applyFont="1" applyBorder="1" applyAlignment="1">
      <alignment horizontal="right" vertical="center"/>
    </xf>
    <xf numFmtId="3" fontId="5" fillId="0" borderId="14" xfId="0" applyNumberFormat="1" applyFont="1" applyBorder="1" applyAlignment="1">
      <alignment horizontal="center" vertical="center"/>
    </xf>
    <xf numFmtId="0" fontId="6" fillId="0" borderId="0" xfId="0" applyFont="1"/>
    <xf numFmtId="14" fontId="6" fillId="0" borderId="0" xfId="0" applyNumberFormat="1" applyFont="1"/>
    <xf numFmtId="0" fontId="6" fillId="0" borderId="0" xfId="0" applyFont="1" applyBorder="1"/>
    <xf numFmtId="0" fontId="5" fillId="0" borderId="15" xfId="0" applyFont="1" applyFill="1" applyBorder="1" applyAlignment="1">
      <alignment wrapText="1"/>
    </xf>
    <xf numFmtId="3" fontId="6" fillId="0" borderId="0" xfId="0" applyNumberFormat="1" applyFont="1" applyBorder="1"/>
    <xf numFmtId="49" fontId="0" fillId="0" borderId="0" xfId="0" applyNumberFormat="1" applyBorder="1"/>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7" xfId="0" applyFont="1" applyBorder="1" applyAlignment="1">
      <alignment horizontal="center" vertical="center" wrapText="1"/>
    </xf>
    <xf numFmtId="3" fontId="2" fillId="0" borderId="10" xfId="1" applyNumberFormat="1" applyFont="1" applyBorder="1" applyAlignment="1">
      <alignment horizontal="center"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3" fontId="2" fillId="0" borderId="8" xfId="1" applyNumberFormat="1" applyFont="1" applyBorder="1" applyAlignment="1">
      <alignment horizontal="center" vertical="center"/>
    </xf>
    <xf numFmtId="0" fontId="2" fillId="0" borderId="5" xfId="0" applyFont="1" applyBorder="1" applyAlignment="1">
      <alignment horizontal="center" vertical="center"/>
    </xf>
    <xf numFmtId="3" fontId="4" fillId="0" borderId="8" xfId="0" applyNumberFormat="1" applyFont="1" applyBorder="1" applyAlignment="1">
      <alignment horizontal="center" vertical="center"/>
    </xf>
    <xf numFmtId="0" fontId="2" fillId="0" borderId="7" xfId="0" applyFont="1" applyBorder="1" applyAlignment="1">
      <alignment horizontal="center" vertical="center"/>
    </xf>
    <xf numFmtId="0" fontId="2" fillId="0" borderId="9" xfId="0" applyFont="1" applyFill="1" applyBorder="1" applyAlignment="1">
      <alignment horizontal="center" vertical="center" wrapText="1"/>
    </xf>
    <xf numFmtId="0" fontId="2" fillId="0" borderId="7" xfId="0" applyFont="1" applyFill="1" applyBorder="1" applyAlignment="1">
      <alignment horizontal="center" vertical="center"/>
    </xf>
    <xf numFmtId="0" fontId="5" fillId="0" borderId="12" xfId="0" applyFont="1" applyFill="1" applyBorder="1" applyAlignment="1">
      <alignment horizontal="center" vertical="center" wrapText="1"/>
    </xf>
    <xf numFmtId="14" fontId="5" fillId="0" borderId="13" xfId="0" applyNumberFormat="1" applyFont="1" applyBorder="1" applyAlignment="1">
      <alignment horizontal="center" vertical="center"/>
    </xf>
    <xf numFmtId="0" fontId="5" fillId="0" borderId="13" xfId="0" applyFont="1" applyBorder="1" applyAlignment="1">
      <alignment horizontal="center" vertical="center"/>
    </xf>
    <xf numFmtId="0" fontId="5" fillId="0" borderId="0" xfId="0" applyFont="1" applyAlignment="1">
      <alignment horizontal="center" vertical="center" wrapText="1"/>
    </xf>
    <xf numFmtId="0" fontId="1" fillId="0" borderId="0" xfId="0" applyFont="1"/>
    <xf numFmtId="3" fontId="2" fillId="2" borderId="10" xfId="0" applyNumberFormat="1" applyFont="1" applyFill="1" applyBorder="1" applyAlignment="1">
      <alignment horizontal="center" vertical="center"/>
    </xf>
    <xf numFmtId="0" fontId="2" fillId="2" borderId="7" xfId="0" applyFont="1" applyFill="1" applyBorder="1" applyAlignment="1">
      <alignment horizontal="center" vertical="center" wrapText="1"/>
    </xf>
    <xf numFmtId="3" fontId="2" fillId="0" borderId="8" xfId="0" applyNumberFormat="1" applyFont="1" applyBorder="1" applyAlignment="1">
      <alignment horizontal="center" vertical="center"/>
    </xf>
    <xf numFmtId="0" fontId="2" fillId="0" borderId="4" xfId="0" applyFont="1" applyBorder="1" applyAlignment="1">
      <alignment horizontal="center" vertical="center"/>
    </xf>
    <xf numFmtId="14" fontId="2" fillId="0" borderId="7" xfId="1" applyNumberFormat="1" applyFont="1" applyBorder="1" applyAlignment="1">
      <alignment horizontal="center" vertical="center"/>
    </xf>
    <xf numFmtId="0" fontId="2" fillId="0" borderId="7" xfId="0" applyFont="1" applyFill="1" applyBorder="1" applyAlignment="1">
      <alignment horizontal="center" vertical="center" wrapText="1"/>
    </xf>
    <xf numFmtId="14" fontId="5" fillId="2" borderId="5" xfId="0" applyNumberFormat="1" applyFont="1" applyFill="1" applyBorder="1"/>
    <xf numFmtId="0" fontId="5" fillId="2" borderId="5" xfId="0" applyFont="1" applyFill="1" applyBorder="1" applyAlignment="1">
      <alignment horizontal="center" vertical="center" wrapText="1"/>
    </xf>
    <xf numFmtId="3" fontId="5" fillId="2" borderId="5" xfId="0" applyNumberFormat="1" applyFont="1" applyFill="1" applyBorder="1" applyAlignment="1">
      <alignment horizontal="center" vertical="center"/>
    </xf>
    <xf numFmtId="0" fontId="5" fillId="2" borderId="5" xfId="0" applyFont="1" applyFill="1" applyBorder="1" applyAlignment="1">
      <alignment horizontal="center" vertical="center"/>
    </xf>
    <xf numFmtId="14" fontId="5" fillId="2" borderId="5" xfId="0" applyNumberFormat="1" applyFont="1" applyFill="1" applyBorder="1" applyAlignment="1">
      <alignment horizontal="center" vertical="center"/>
    </xf>
    <xf numFmtId="3" fontId="2" fillId="2" borderId="10" xfId="1" applyNumberFormat="1" applyFont="1" applyFill="1" applyBorder="1" applyAlignment="1">
      <alignment horizontal="center" vertical="center"/>
    </xf>
    <xf numFmtId="0" fontId="5" fillId="0" borderId="5" xfId="0" applyFont="1" applyBorder="1" applyAlignment="1">
      <alignment horizontal="center" vertical="center" wrapText="1"/>
    </xf>
    <xf numFmtId="14" fontId="5" fillId="0" borderId="5" xfId="0" applyNumberFormat="1" applyFont="1" applyBorder="1" applyAlignment="1">
      <alignment horizontal="center" vertical="center"/>
    </xf>
    <xf numFmtId="0" fontId="5" fillId="0" borderId="5" xfId="0" applyFont="1" applyFill="1" applyBorder="1" applyAlignment="1">
      <alignment horizontal="center" vertical="center"/>
    </xf>
    <xf numFmtId="0" fontId="5" fillId="0" borderId="5" xfId="0" applyFont="1" applyBorder="1" applyAlignment="1">
      <alignment horizontal="center" vertical="center"/>
    </xf>
    <xf numFmtId="3" fontId="5" fillId="0" borderId="5" xfId="0" applyNumberFormat="1" applyFont="1" applyBorder="1" applyAlignment="1">
      <alignment horizontal="center" vertical="center"/>
    </xf>
    <xf numFmtId="0" fontId="7" fillId="0" borderId="5" xfId="0" applyFont="1" applyBorder="1" applyAlignment="1">
      <alignment horizontal="center" vertical="center" wrapText="1"/>
    </xf>
    <xf numFmtId="14" fontId="7" fillId="0" borderId="5" xfId="0" applyNumberFormat="1" applyFont="1" applyBorder="1" applyAlignment="1">
      <alignment horizontal="center" vertical="center"/>
    </xf>
    <xf numFmtId="0" fontId="7" fillId="0" borderId="5" xfId="0" applyFont="1" applyBorder="1" applyAlignment="1">
      <alignment horizontal="center" vertical="center"/>
    </xf>
    <xf numFmtId="14" fontId="5" fillId="2" borderId="5" xfId="0" applyNumberFormat="1" applyFont="1" applyFill="1" applyBorder="1" applyAlignment="1">
      <alignment vertical="center"/>
    </xf>
    <xf numFmtId="0" fontId="5" fillId="0" borderId="5" xfId="0" applyFont="1" applyFill="1" applyBorder="1" applyAlignment="1">
      <alignment horizontal="center" vertical="center" wrapText="1"/>
    </xf>
    <xf numFmtId="14" fontId="8" fillId="0" borderId="16" xfId="0" applyNumberFormat="1" applyFont="1" applyBorder="1" applyAlignment="1">
      <alignment horizontal="center" vertical="center"/>
    </xf>
    <xf numFmtId="0" fontId="9" fillId="0" borderId="0" xfId="0" applyFont="1"/>
    <xf numFmtId="0" fontId="10" fillId="0" borderId="5" xfId="0" applyFont="1" applyFill="1" applyBorder="1" applyAlignment="1">
      <alignment horizontal="center" vertical="center"/>
    </xf>
    <xf numFmtId="0" fontId="10" fillId="0" borderId="5" xfId="0" applyFont="1" applyFill="1" applyBorder="1" applyAlignment="1">
      <alignment horizontal="center" vertical="center" wrapText="1"/>
    </xf>
    <xf numFmtId="0" fontId="10" fillId="0" borderId="13" xfId="0" applyFont="1" applyBorder="1" applyAlignment="1">
      <alignment horizontal="center" vertical="center"/>
    </xf>
    <xf numFmtId="0" fontId="10" fillId="2" borderId="5" xfId="0" applyFont="1" applyFill="1" applyBorder="1" applyAlignment="1">
      <alignment horizontal="center" vertical="center"/>
    </xf>
    <xf numFmtId="165" fontId="9" fillId="0" borderId="0" xfId="1" applyNumberFormat="1" applyFont="1"/>
    <xf numFmtId="0" fontId="2" fillId="0" borderId="17" xfId="0" applyFont="1" applyFill="1" applyBorder="1" applyAlignment="1">
      <alignment horizontal="center" vertical="center" wrapText="1"/>
    </xf>
    <xf numFmtId="14" fontId="2" fillId="0" borderId="6" xfId="1" applyNumberFormat="1" applyFont="1" applyBorder="1" applyAlignment="1">
      <alignment horizontal="center" vertical="center"/>
    </xf>
    <xf numFmtId="0" fontId="2" fillId="0" borderId="6" xfId="0" applyFont="1" applyFill="1" applyBorder="1" applyAlignment="1">
      <alignment horizontal="center" vertical="center"/>
    </xf>
    <xf numFmtId="0" fontId="2" fillId="0" borderId="6" xfId="0" applyFont="1" applyBorder="1" applyAlignment="1">
      <alignment horizontal="center" vertical="center" wrapText="1"/>
    </xf>
    <xf numFmtId="14" fontId="2" fillId="0" borderId="6" xfId="0" applyNumberFormat="1" applyFont="1" applyBorder="1" applyAlignment="1">
      <alignment horizontal="center" vertical="center"/>
    </xf>
    <xf numFmtId="0" fontId="5" fillId="0" borderId="0" xfId="0" applyFont="1" applyBorder="1" applyAlignment="1">
      <alignment horizontal="center" vertical="center" wrapText="1"/>
    </xf>
    <xf numFmtId="0" fontId="5" fillId="2" borderId="4" xfId="0" applyFont="1" applyFill="1" applyBorder="1" applyAlignment="1">
      <alignment horizontal="center" vertical="center" wrapText="1"/>
    </xf>
    <xf numFmtId="0" fontId="5" fillId="0" borderId="4" xfId="0" applyFont="1" applyBorder="1" applyAlignment="1">
      <alignment horizontal="center" vertical="center" wrapText="1"/>
    </xf>
    <xf numFmtId="0" fontId="7" fillId="0" borderId="4" xfId="0" applyFont="1" applyBorder="1" applyAlignment="1">
      <alignment horizontal="center" vertical="center" wrapText="1"/>
    </xf>
    <xf numFmtId="0" fontId="5" fillId="0" borderId="4" xfId="0" applyFont="1" applyFill="1" applyBorder="1" applyAlignment="1">
      <alignment horizontal="center" vertical="center" wrapText="1"/>
    </xf>
    <xf numFmtId="0" fontId="5" fillId="0" borderId="20" xfId="0" applyFont="1" applyFill="1" applyBorder="1" applyAlignment="1">
      <alignment horizontal="center" vertical="center" wrapText="1"/>
    </xf>
    <xf numFmtId="14" fontId="8" fillId="0" borderId="21" xfId="0" applyNumberFormat="1" applyFont="1" applyBorder="1" applyAlignment="1">
      <alignment horizontal="center" vertical="center"/>
    </xf>
    <xf numFmtId="0" fontId="10" fillId="0" borderId="22" xfId="0" applyFont="1" applyFill="1" applyBorder="1" applyAlignment="1">
      <alignment horizontal="center" vertical="center"/>
    </xf>
    <xf numFmtId="0" fontId="5" fillId="0" borderId="22" xfId="0" applyFont="1" applyFill="1" applyBorder="1" applyAlignment="1">
      <alignment horizontal="center" vertical="center" wrapText="1"/>
    </xf>
    <xf numFmtId="0" fontId="5" fillId="0" borderId="22" xfId="0" applyFont="1" applyFill="1" applyBorder="1" applyAlignment="1">
      <alignment horizontal="center" vertical="center"/>
    </xf>
    <xf numFmtId="0" fontId="7" fillId="0" borderId="5" xfId="0" applyFont="1" applyFill="1" applyBorder="1" applyAlignment="1">
      <alignment horizontal="center" vertical="center" wrapText="1"/>
    </xf>
    <xf numFmtId="3" fontId="2" fillId="0" borderId="11" xfId="1" applyNumberFormat="1" applyFont="1" applyBorder="1" applyAlignment="1">
      <alignment horizontal="right" vertical="center" wrapText="1"/>
    </xf>
    <xf numFmtId="0" fontId="0" fillId="0" borderId="0" xfId="0" applyAlignment="1">
      <alignment wrapText="1"/>
    </xf>
    <xf numFmtId="3" fontId="2" fillId="0" borderId="10" xfId="1" applyNumberFormat="1" applyFont="1" applyBorder="1" applyAlignment="1">
      <alignment horizontal="right" vertical="center" wrapText="1"/>
    </xf>
    <xf numFmtId="3" fontId="5" fillId="0" borderId="14" xfId="0" applyNumberFormat="1" applyFont="1" applyBorder="1" applyAlignment="1">
      <alignment horizontal="right" vertical="center" wrapText="1"/>
    </xf>
    <xf numFmtId="3" fontId="5" fillId="2" borderId="8" xfId="0" applyNumberFormat="1" applyFont="1" applyFill="1" applyBorder="1" applyAlignment="1">
      <alignment horizontal="right" vertical="center" wrapText="1"/>
    </xf>
    <xf numFmtId="3" fontId="5" fillId="0" borderId="8" xfId="0" applyNumberFormat="1" applyFont="1" applyBorder="1" applyAlignment="1">
      <alignment horizontal="right" vertical="center" wrapText="1"/>
    </xf>
    <xf numFmtId="3" fontId="8" fillId="0" borderId="19" xfId="0" applyNumberFormat="1" applyFont="1" applyBorder="1" applyAlignment="1">
      <alignment horizontal="right" vertical="center" wrapText="1"/>
    </xf>
    <xf numFmtId="4" fontId="5" fillId="0" borderId="5" xfId="0" applyNumberFormat="1" applyFont="1" applyBorder="1" applyAlignment="1">
      <alignment horizontal="center" vertical="center" wrapText="1"/>
    </xf>
    <xf numFmtId="3" fontId="3" fillId="0" borderId="0" xfId="0" applyNumberFormat="1" applyFont="1" applyAlignment="1">
      <alignment horizontal="right" wrapText="1"/>
    </xf>
    <xf numFmtId="3" fontId="0" fillId="0" borderId="0" xfId="0" applyNumberFormat="1" applyAlignment="1">
      <alignment horizontal="right" wrapText="1"/>
    </xf>
    <xf numFmtId="3" fontId="3" fillId="0" borderId="3" xfId="0" applyNumberFormat="1" applyFont="1" applyBorder="1" applyAlignment="1">
      <alignment horizontal="right" vertical="center" wrapText="1"/>
    </xf>
    <xf numFmtId="3" fontId="1" fillId="0" borderId="18" xfId="0" applyNumberFormat="1" applyFont="1" applyBorder="1" applyAlignment="1">
      <alignment horizontal="right" vertical="center" wrapText="1"/>
    </xf>
    <xf numFmtId="0" fontId="11" fillId="0" borderId="5" xfId="0" applyFont="1" applyFill="1" applyBorder="1" applyAlignment="1">
      <alignment horizontal="center" vertical="center" wrapText="1"/>
    </xf>
    <xf numFmtId="14" fontId="11" fillId="0" borderId="5" xfId="1" applyNumberFormat="1" applyFont="1" applyBorder="1" applyAlignment="1">
      <alignment horizontal="center" vertical="center" wrapText="1"/>
    </xf>
    <xf numFmtId="0" fontId="11" fillId="0" borderId="5" xfId="0" applyFont="1" applyBorder="1" applyAlignment="1">
      <alignment horizontal="center" vertical="center" wrapText="1"/>
    </xf>
    <xf numFmtId="14" fontId="11" fillId="0" borderId="5" xfId="0" applyNumberFormat="1" applyFont="1" applyBorder="1" applyAlignment="1">
      <alignment horizontal="center" vertical="center" wrapText="1"/>
    </xf>
    <xf numFmtId="0" fontId="12" fillId="0" borderId="5" xfId="0" applyFont="1" applyFill="1" applyBorder="1" applyAlignment="1">
      <alignment horizontal="center" vertical="center" wrapText="1"/>
    </xf>
    <xf numFmtId="14" fontId="12" fillId="0" borderId="5" xfId="0" applyNumberFormat="1" applyFont="1" applyBorder="1" applyAlignment="1">
      <alignment horizontal="center" vertical="center" wrapText="1"/>
    </xf>
    <xf numFmtId="0" fontId="12" fillId="0" borderId="5" xfId="0" applyFont="1" applyBorder="1" applyAlignment="1">
      <alignment horizontal="center" vertical="center" wrapText="1"/>
    </xf>
    <xf numFmtId="3" fontId="12" fillId="0" borderId="5" xfId="0" applyNumberFormat="1" applyFont="1" applyBorder="1" applyAlignment="1">
      <alignment horizontal="right" vertical="center" wrapText="1"/>
    </xf>
    <xf numFmtId="0" fontId="12"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2" fillId="2" borderId="5" xfId="0" applyFont="1" applyFill="1" applyBorder="1" applyAlignment="1">
      <alignment horizontal="center" vertical="center" wrapText="1"/>
    </xf>
    <xf numFmtId="14" fontId="12" fillId="2" borderId="5" xfId="0" applyNumberFormat="1" applyFont="1" applyFill="1" applyBorder="1" applyAlignment="1">
      <alignment horizontal="center" vertical="center" wrapText="1"/>
    </xf>
    <xf numFmtId="3" fontId="12" fillId="2" borderId="8" xfId="0" applyNumberFormat="1" applyFont="1" applyFill="1" applyBorder="1" applyAlignment="1">
      <alignment horizontal="right" vertical="center" wrapText="1"/>
    </xf>
    <xf numFmtId="0" fontId="12" fillId="0" borderId="4" xfId="0" applyFont="1" applyBorder="1" applyAlignment="1">
      <alignment horizontal="center" vertical="center" wrapText="1"/>
    </xf>
    <xf numFmtId="3" fontId="12" fillId="0" borderId="8" xfId="0" applyNumberFormat="1" applyFont="1" applyBorder="1" applyAlignment="1">
      <alignment horizontal="right" vertical="center" wrapText="1"/>
    </xf>
    <xf numFmtId="3" fontId="11" fillId="0" borderId="8" xfId="0" applyNumberFormat="1" applyFont="1" applyBorder="1" applyAlignment="1">
      <alignment horizontal="right" vertical="center" wrapText="1"/>
    </xf>
    <xf numFmtId="0" fontId="12" fillId="0" borderId="4" xfId="0" applyFont="1" applyFill="1" applyBorder="1" applyAlignment="1">
      <alignment horizontal="center" vertical="center" wrapText="1"/>
    </xf>
    <xf numFmtId="14" fontId="11" fillId="0" borderId="16" xfId="0" applyNumberFormat="1" applyFont="1" applyBorder="1" applyAlignment="1">
      <alignment horizontal="center" vertical="center" wrapText="1"/>
    </xf>
    <xf numFmtId="166" fontId="11" fillId="0" borderId="19" xfId="0" applyNumberFormat="1" applyFont="1" applyBorder="1" applyAlignment="1">
      <alignment horizontal="right" vertical="center" wrapText="1"/>
    </xf>
    <xf numFmtId="3" fontId="10" fillId="0" borderId="8" xfId="0" applyNumberFormat="1" applyFont="1" applyBorder="1" applyAlignment="1">
      <alignment horizontal="right" vertical="center" wrapText="1"/>
    </xf>
    <xf numFmtId="0" fontId="11" fillId="0" borderId="13" xfId="0" applyFont="1" applyFill="1" applyBorder="1" applyAlignment="1">
      <alignment horizontal="center" vertical="center" wrapText="1"/>
    </xf>
    <xf numFmtId="14" fontId="11" fillId="0" borderId="5" xfId="0" applyNumberFormat="1" applyFont="1" applyBorder="1" applyAlignment="1">
      <alignment horizontal="center" vertical="center"/>
    </xf>
    <xf numFmtId="0" fontId="0" fillId="0" borderId="5" xfId="0" applyBorder="1"/>
    <xf numFmtId="165" fontId="11" fillId="0" borderId="5" xfId="1" applyNumberFormat="1" applyFont="1" applyFill="1" applyBorder="1" applyAlignment="1">
      <alignment horizontal="right" vertical="center" wrapText="1"/>
    </xf>
    <xf numFmtId="0" fontId="13" fillId="0" borderId="24"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26" xfId="0" applyFont="1" applyBorder="1" applyAlignment="1">
      <alignment horizontal="right" vertical="center" wrapText="1"/>
    </xf>
    <xf numFmtId="0" fontId="12" fillId="0" borderId="13" xfId="0" applyFont="1" applyFill="1" applyBorder="1" applyAlignment="1">
      <alignment horizontal="center" vertical="center" wrapText="1"/>
    </xf>
    <xf numFmtId="3" fontId="11" fillId="0" borderId="23" xfId="1" applyNumberFormat="1" applyFont="1" applyBorder="1" applyAlignment="1">
      <alignment horizontal="right" vertical="center" wrapText="1"/>
    </xf>
    <xf numFmtId="0" fontId="11" fillId="0" borderId="27" xfId="0" applyFont="1" applyBorder="1" applyAlignment="1">
      <alignment horizontal="center" vertical="center" wrapText="1"/>
    </xf>
    <xf numFmtId="0" fontId="11" fillId="0" borderId="4" xfId="0" applyFont="1" applyFill="1" applyBorder="1" applyAlignment="1">
      <alignment horizontal="center" vertical="center" wrapText="1"/>
    </xf>
    <xf numFmtId="0" fontId="12" fillId="0" borderId="13" xfId="0" applyFont="1" applyBorder="1" applyAlignment="1">
      <alignment horizontal="center" vertical="center" wrapText="1"/>
    </xf>
    <xf numFmtId="14" fontId="11" fillId="0" borderId="13" xfId="0" applyNumberFormat="1" applyFont="1" applyBorder="1" applyAlignment="1">
      <alignment horizontal="center" vertical="center" wrapText="1"/>
    </xf>
    <xf numFmtId="0" fontId="12" fillId="0" borderId="28" xfId="0" applyFont="1" applyBorder="1" applyAlignment="1">
      <alignment horizontal="center" vertical="center" wrapText="1"/>
    </xf>
    <xf numFmtId="3" fontId="11" fillId="0" borderId="5" xfId="0" applyNumberFormat="1" applyFont="1" applyBorder="1" applyAlignment="1">
      <alignment horizontal="right" vertical="center" wrapText="1"/>
    </xf>
    <xf numFmtId="165" fontId="11" fillId="0" borderId="8" xfId="1" applyNumberFormat="1" applyFont="1" applyFill="1" applyBorder="1" applyAlignment="1">
      <alignment horizontal="right" vertical="center" wrapText="1"/>
    </xf>
    <xf numFmtId="3" fontId="11" fillId="0" borderId="18" xfId="1" applyNumberFormat="1" applyFont="1" applyBorder="1" applyAlignment="1">
      <alignment horizontal="right" vertical="center" wrapText="1"/>
    </xf>
    <xf numFmtId="165" fontId="11" fillId="0" borderId="8" xfId="1" applyNumberFormat="1" applyFont="1" applyBorder="1" applyAlignment="1">
      <alignment horizontal="right" vertical="center" wrapText="1"/>
    </xf>
    <xf numFmtId="165" fontId="11" fillId="0" borderId="13" xfId="1" applyNumberFormat="1" applyFont="1" applyFill="1" applyBorder="1" applyAlignment="1">
      <alignment horizontal="right" vertical="center" wrapText="1"/>
    </xf>
    <xf numFmtId="0" fontId="5" fillId="3" borderId="5" xfId="0" applyFont="1" applyFill="1" applyBorder="1" applyAlignment="1">
      <alignment horizontal="center" vertical="center"/>
    </xf>
    <xf numFmtId="0" fontId="16" fillId="0" borderId="0" xfId="0" applyFont="1"/>
    <xf numFmtId="3" fontId="5" fillId="4" borderId="8" xfId="0" applyNumberFormat="1" applyFont="1" applyFill="1" applyBorder="1" applyAlignment="1">
      <alignment horizontal="right" vertical="center" wrapText="1"/>
    </xf>
    <xf numFmtId="14" fontId="12" fillId="0" borderId="5" xfId="0" applyNumberFormat="1" applyFont="1" applyFill="1" applyBorder="1" applyAlignment="1">
      <alignment horizontal="center" vertical="center" wrapText="1"/>
    </xf>
    <xf numFmtId="0" fontId="12" fillId="0" borderId="29" xfId="0" applyFont="1" applyBorder="1" applyAlignment="1">
      <alignment horizontal="center" vertical="center" wrapText="1"/>
    </xf>
    <xf numFmtId="0" fontId="12" fillId="0" borderId="29" xfId="0" applyFont="1" applyFill="1" applyBorder="1" applyAlignment="1">
      <alignment horizontal="center" vertical="center" wrapText="1"/>
    </xf>
    <xf numFmtId="0" fontId="12" fillId="0" borderId="30" xfId="0" applyFont="1" applyBorder="1" applyAlignment="1">
      <alignment horizontal="center" vertical="center" wrapText="1"/>
    </xf>
    <xf numFmtId="0" fontId="1" fillId="0" borderId="5" xfId="0" applyFont="1" applyBorder="1" applyAlignment="1">
      <alignment horizontal="center" vertical="center"/>
    </xf>
    <xf numFmtId="0" fontId="0" fillId="0" borderId="5" xfId="0" applyBorder="1" applyAlignment="1">
      <alignment horizontal="center" vertical="center"/>
    </xf>
    <xf numFmtId="0" fontId="16" fillId="0" borderId="5" xfId="0" applyFont="1" applyBorder="1" applyAlignment="1">
      <alignment horizontal="center" vertical="center"/>
    </xf>
    <xf numFmtId="0" fontId="2" fillId="0" borderId="0" xfId="0" applyFont="1" applyBorder="1"/>
    <xf numFmtId="0" fontId="3" fillId="0" borderId="0" xfId="0" applyFont="1" applyBorder="1" applyAlignment="1">
      <alignment horizontal="right"/>
    </xf>
    <xf numFmtId="0" fontId="17" fillId="0" borderId="32"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27" xfId="0" applyFont="1" applyBorder="1" applyAlignment="1">
      <alignment horizontal="center" vertical="center"/>
    </xf>
    <xf numFmtId="0" fontId="12" fillId="0" borderId="7"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33" xfId="0" applyFont="1" applyBorder="1" applyAlignment="1">
      <alignment horizontal="center" vertical="center" wrapText="1"/>
    </xf>
    <xf numFmtId="165" fontId="11" fillId="0" borderId="7" xfId="1" applyNumberFormat="1" applyFont="1" applyFill="1" applyBorder="1" applyAlignment="1">
      <alignment horizontal="right" vertical="center" wrapText="1"/>
    </xf>
    <xf numFmtId="0" fontId="13" fillId="0" borderId="17"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1" xfId="0" applyFont="1" applyBorder="1" applyAlignment="1">
      <alignment horizontal="right" vertical="center" wrapText="1"/>
    </xf>
    <xf numFmtId="166" fontId="11" fillId="0" borderId="8" xfId="0" applyNumberFormat="1" applyFont="1" applyBorder="1" applyAlignment="1">
      <alignment horizontal="right" vertical="center" wrapText="1"/>
    </xf>
    <xf numFmtId="0" fontId="11" fillId="0" borderId="4" xfId="0" applyFont="1" applyBorder="1" applyAlignment="1">
      <alignment horizontal="center" vertical="center" wrapText="1"/>
    </xf>
    <xf numFmtId="0" fontId="12" fillId="0" borderId="20"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1" fillId="0" borderId="22" xfId="0" applyFont="1" applyBorder="1" applyAlignment="1">
      <alignment horizontal="center" vertical="center" wrapText="1"/>
    </xf>
    <xf numFmtId="165" fontId="11" fillId="0" borderId="34" xfId="1" applyNumberFormat="1" applyFont="1" applyFill="1" applyBorder="1" applyAlignment="1">
      <alignment horizontal="right" vertical="center" wrapText="1"/>
    </xf>
    <xf numFmtId="0" fontId="16" fillId="0" borderId="5" xfId="0" applyFont="1" applyFill="1" applyBorder="1" applyAlignment="1">
      <alignment horizontal="center" vertical="center"/>
    </xf>
    <xf numFmtId="3" fontId="11" fillId="0" borderId="5" xfId="0" applyNumberFormat="1" applyFont="1" applyBorder="1"/>
    <xf numFmtId="0" fontId="11" fillId="0" borderId="35" xfId="0" applyFont="1" applyBorder="1" applyAlignment="1">
      <alignment horizontal="center" vertical="center" wrapText="1"/>
    </xf>
    <xf numFmtId="0" fontId="11" fillId="0" borderId="13" xfId="0" applyFont="1" applyBorder="1" applyAlignment="1">
      <alignment horizontal="center" vertical="center" wrapText="1"/>
    </xf>
    <xf numFmtId="3" fontId="11" fillId="0" borderId="14" xfId="0" applyNumberFormat="1" applyFont="1" applyBorder="1" applyAlignment="1">
      <alignment horizontal="right" vertical="center" wrapText="1"/>
    </xf>
    <xf numFmtId="0" fontId="2" fillId="0" borderId="0" xfId="0" applyFont="1" applyBorder="1" applyAlignment="1">
      <alignment horizontal="center" vertical="center"/>
    </xf>
    <xf numFmtId="14" fontId="11" fillId="0" borderId="22" xfId="0" applyNumberFormat="1" applyFont="1" applyBorder="1" applyAlignment="1">
      <alignment horizontal="center" vertical="center" wrapText="1"/>
    </xf>
    <xf numFmtId="14" fontId="12" fillId="0" borderId="7" xfId="0" applyNumberFormat="1" applyFont="1" applyBorder="1" applyAlignment="1">
      <alignment horizontal="center" vertical="center" wrapText="1"/>
    </xf>
    <xf numFmtId="0" fontId="0" fillId="0" borderId="0" xfId="0" applyAlignment="1">
      <alignment horizontal="center" vertical="center"/>
    </xf>
    <xf numFmtId="14" fontId="12" fillId="0" borderId="15" xfId="0" applyNumberFormat="1" applyFont="1" applyBorder="1" applyAlignment="1">
      <alignment horizontal="center" vertical="center" wrapText="1"/>
    </xf>
    <xf numFmtId="0" fontId="11" fillId="0" borderId="15"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1" fillId="0" borderId="36" xfId="0" applyFont="1" applyBorder="1" applyAlignment="1">
      <alignment horizontal="center" vertical="center" wrapText="1"/>
    </xf>
    <xf numFmtId="0" fontId="1" fillId="0" borderId="7" xfId="0" applyFont="1" applyBorder="1" applyAlignment="1">
      <alignment horizontal="center" vertical="center"/>
    </xf>
    <xf numFmtId="14" fontId="18" fillId="0" borderId="5" xfId="0" applyNumberFormat="1" applyFont="1" applyFill="1" applyBorder="1" applyAlignment="1">
      <alignment horizontal="center" vertical="center" wrapText="1"/>
    </xf>
    <xf numFmtId="0" fontId="5" fillId="0" borderId="35" xfId="0" applyFont="1" applyFill="1" applyBorder="1" applyAlignment="1">
      <alignment horizontal="center" vertical="center" wrapText="1"/>
    </xf>
    <xf numFmtId="14" fontId="8" fillId="0" borderId="37" xfId="0" applyNumberFormat="1" applyFont="1" applyBorder="1" applyAlignment="1">
      <alignment horizontal="center" vertical="center"/>
    </xf>
    <xf numFmtId="0" fontId="10" fillId="0" borderId="13" xfId="0" applyFont="1" applyFill="1" applyBorder="1" applyAlignment="1">
      <alignment horizontal="center" vertical="center"/>
    </xf>
    <xf numFmtId="0" fontId="5" fillId="0" borderId="13" xfId="0" applyFont="1" applyFill="1" applyBorder="1" applyAlignment="1">
      <alignment horizontal="center" vertical="center" wrapText="1"/>
    </xf>
    <xf numFmtId="0" fontId="5" fillId="0" borderId="13" xfId="0" applyFont="1" applyFill="1" applyBorder="1" applyAlignment="1">
      <alignment horizontal="center" vertical="center"/>
    </xf>
    <xf numFmtId="3" fontId="11" fillId="0" borderId="38" xfId="1" applyNumberFormat="1" applyFont="1" applyBorder="1" applyAlignment="1">
      <alignment horizontal="right" vertical="center" wrapText="1"/>
    </xf>
    <xf numFmtId="0" fontId="11" fillId="0" borderId="5" xfId="0" applyFont="1" applyBorder="1" applyAlignment="1">
      <alignment horizontal="center" vertical="center"/>
    </xf>
    <xf numFmtId="166" fontId="11" fillId="0" borderId="5" xfId="0" applyNumberFormat="1" applyFont="1" applyBorder="1" applyAlignment="1">
      <alignment horizontal="right" vertical="center"/>
    </xf>
    <xf numFmtId="0" fontId="3" fillId="0" borderId="0" xfId="0" applyFont="1" applyAlignment="1">
      <alignment horizontal="center" vertical="center"/>
    </xf>
    <xf numFmtId="0" fontId="3" fillId="0" borderId="31" xfId="0" applyFont="1" applyBorder="1" applyAlignment="1">
      <alignment horizontal="center" vertical="center" wrapText="1"/>
    </xf>
    <xf numFmtId="0" fontId="3" fillId="0" borderId="0" xfId="0" applyFont="1" applyBorder="1" applyAlignment="1">
      <alignment horizontal="center" vertical="center" wrapText="1"/>
    </xf>
    <xf numFmtId="0" fontId="0" fillId="0" borderId="36" xfId="0" applyBorder="1" applyAlignment="1">
      <alignment horizontal="center" vertical="center" wrapText="1"/>
    </xf>
    <xf numFmtId="0" fontId="0" fillId="0" borderId="0" xfId="0" applyAlignment="1">
      <alignment horizontal="center" vertical="center" wrapText="1"/>
    </xf>
    <xf numFmtId="0" fontId="9" fillId="0" borderId="36" xfId="0" applyFont="1" applyBorder="1" applyAlignment="1">
      <alignment horizontal="center" vertical="center" wrapText="1"/>
    </xf>
    <xf numFmtId="0" fontId="9" fillId="0" borderId="0" xfId="0" applyFont="1" applyAlignment="1">
      <alignment horizontal="center" vertical="center" wrapText="1"/>
    </xf>
  </cellXfs>
  <cellStyles count="2">
    <cellStyle name="Ezres" xfId="1" builtinId="3"/>
    <cellStyle name="Normá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O22"/>
  <sheetViews>
    <sheetView zoomScale="86" zoomScaleNormal="86" workbookViewId="0">
      <pane ySplit="4" topLeftCell="A11" activePane="bottomLeft" state="frozen"/>
      <selection pane="bottomLeft" activeCell="D23" sqref="D23"/>
    </sheetView>
  </sheetViews>
  <sheetFormatPr defaultRowHeight="23.25" customHeight="1" x14ac:dyDescent="0.2"/>
  <cols>
    <col min="1" max="1" width="22.85546875" customWidth="1"/>
    <col min="2" max="2" width="11.5703125" customWidth="1"/>
    <col min="3" max="3" width="13.5703125" customWidth="1"/>
    <col min="4" max="4" width="72.140625" customWidth="1"/>
    <col min="5" max="5" width="32.7109375" customWidth="1"/>
    <col min="6" max="6" width="21.28515625" bestFit="1" customWidth="1"/>
    <col min="8" max="8" width="12.42578125" bestFit="1" customWidth="1"/>
  </cols>
  <sheetData>
    <row r="1" spans="1:15" ht="23.25" customHeight="1" x14ac:dyDescent="0.25">
      <c r="A1" s="13"/>
      <c r="B1" s="13"/>
      <c r="C1" s="13"/>
      <c r="D1" s="13"/>
      <c r="E1" s="13"/>
      <c r="F1" s="12" t="s">
        <v>8</v>
      </c>
    </row>
    <row r="2" spans="1:15" ht="23.25" customHeight="1" x14ac:dyDescent="0.2">
      <c r="A2" s="189" t="s">
        <v>6</v>
      </c>
      <c r="B2" s="189"/>
      <c r="C2" s="189"/>
      <c r="D2" s="189"/>
      <c r="E2" s="189"/>
      <c r="F2" s="189"/>
    </row>
    <row r="3" spans="1:15" ht="23.25" customHeight="1" thickBot="1" x14ac:dyDescent="0.25"/>
    <row r="4" spans="1:15" ht="23.25" customHeight="1" thickBot="1" x14ac:dyDescent="0.25">
      <c r="A4" s="4" t="s">
        <v>5</v>
      </c>
      <c r="B4" s="5" t="s">
        <v>0</v>
      </c>
      <c r="C4" s="5" t="s">
        <v>1</v>
      </c>
      <c r="D4" s="5" t="s">
        <v>3</v>
      </c>
      <c r="E4" s="5" t="s">
        <v>4</v>
      </c>
      <c r="F4" s="6" t="s">
        <v>2</v>
      </c>
    </row>
    <row r="5" spans="1:15" ht="23.25" customHeight="1" x14ac:dyDescent="0.2">
      <c r="A5" s="7"/>
      <c r="B5" s="8"/>
      <c r="C5" s="11"/>
      <c r="D5" s="9"/>
      <c r="E5" s="10"/>
      <c r="F5" s="14"/>
    </row>
    <row r="6" spans="1:15" ht="23.25" customHeight="1" x14ac:dyDescent="0.2">
      <c r="A6" s="22" t="s">
        <v>9</v>
      </c>
      <c r="B6" s="8">
        <v>42030</v>
      </c>
      <c r="C6" s="23" t="s">
        <v>10</v>
      </c>
      <c r="D6" s="24" t="s">
        <v>11</v>
      </c>
      <c r="E6" s="25" t="s">
        <v>12</v>
      </c>
      <c r="F6" s="26">
        <v>5038500</v>
      </c>
    </row>
    <row r="7" spans="1:15" ht="23.25" customHeight="1" x14ac:dyDescent="0.2">
      <c r="A7" s="27" t="s">
        <v>13</v>
      </c>
      <c r="B7" s="8">
        <v>42136</v>
      </c>
      <c r="C7" s="24" t="s">
        <v>14</v>
      </c>
      <c r="D7" s="28" t="s">
        <v>15</v>
      </c>
      <c r="E7" s="8" t="s">
        <v>16</v>
      </c>
      <c r="F7" s="29">
        <v>12669878</v>
      </c>
    </row>
    <row r="8" spans="1:15" ht="40.5" customHeight="1" x14ac:dyDescent="0.2">
      <c r="A8" s="22" t="s">
        <v>17</v>
      </c>
      <c r="B8" s="8">
        <v>42145</v>
      </c>
      <c r="C8" s="23" t="s">
        <v>14</v>
      </c>
      <c r="D8" s="24" t="s">
        <v>18</v>
      </c>
      <c r="E8" s="30" t="s">
        <v>19</v>
      </c>
      <c r="F8" s="31">
        <v>14559900</v>
      </c>
    </row>
    <row r="9" spans="1:15" ht="23.25" customHeight="1" x14ac:dyDescent="0.2">
      <c r="A9" s="22" t="s">
        <v>20</v>
      </c>
      <c r="B9" s="8">
        <v>42164</v>
      </c>
      <c r="C9" s="24" t="s">
        <v>14</v>
      </c>
      <c r="D9" s="24" t="s">
        <v>21</v>
      </c>
      <c r="E9" s="30" t="s">
        <v>22</v>
      </c>
      <c r="F9" s="42">
        <v>30707484</v>
      </c>
    </row>
    <row r="10" spans="1:15" ht="23.25" customHeight="1" x14ac:dyDescent="0.2">
      <c r="A10" s="43" t="s">
        <v>23</v>
      </c>
      <c r="B10" s="8">
        <v>42200</v>
      </c>
      <c r="C10" s="23" t="s">
        <v>24</v>
      </c>
      <c r="D10" s="28" t="s">
        <v>25</v>
      </c>
      <c r="E10" s="30" t="s">
        <v>26</v>
      </c>
      <c r="F10" s="29">
        <v>92913300</v>
      </c>
      <c r="G10" s="1"/>
      <c r="H10" s="2"/>
    </row>
    <row r="11" spans="1:15" ht="56.25" customHeight="1" x14ac:dyDescent="0.2">
      <c r="A11" s="22" t="s">
        <v>27</v>
      </c>
      <c r="B11" s="8">
        <v>42082</v>
      </c>
      <c r="C11" s="23" t="s">
        <v>28</v>
      </c>
      <c r="D11" s="24" t="s">
        <v>29</v>
      </c>
      <c r="E11" s="25" t="s">
        <v>30</v>
      </c>
      <c r="F11" s="40">
        <f>3900000*2</f>
        <v>7800000</v>
      </c>
      <c r="G11" s="1"/>
      <c r="H11" s="2"/>
    </row>
    <row r="12" spans="1:15" ht="81.75" customHeight="1" x14ac:dyDescent="0.2">
      <c r="A12" s="22" t="s">
        <v>27</v>
      </c>
      <c r="B12" s="8">
        <v>42334</v>
      </c>
      <c r="C12" s="23" t="s">
        <v>28</v>
      </c>
      <c r="D12" s="41" t="s">
        <v>44</v>
      </c>
      <c r="E12" s="32" t="s">
        <v>31</v>
      </c>
      <c r="F12" s="26">
        <v>5800000</v>
      </c>
      <c r="G12" s="1"/>
      <c r="H12" s="2"/>
    </row>
    <row r="13" spans="1:15" ht="48.75" customHeight="1" x14ac:dyDescent="0.2">
      <c r="A13" s="43" t="s">
        <v>32</v>
      </c>
      <c r="B13" s="8">
        <v>42306</v>
      </c>
      <c r="C13" s="23" t="s">
        <v>42</v>
      </c>
      <c r="D13" s="25" t="s">
        <v>43</v>
      </c>
      <c r="E13" s="32" t="s">
        <v>33</v>
      </c>
      <c r="F13" s="51">
        <v>12700000</v>
      </c>
      <c r="G13" s="21"/>
      <c r="H13" s="2"/>
      <c r="O13" s="39"/>
    </row>
    <row r="14" spans="1:15" ht="30.75" customHeight="1" x14ac:dyDescent="0.2">
      <c r="A14" s="33" t="s">
        <v>34</v>
      </c>
      <c r="B14" s="8">
        <v>42272</v>
      </c>
      <c r="C14" s="34" t="s">
        <v>14</v>
      </c>
      <c r="D14" s="25" t="s">
        <v>35</v>
      </c>
      <c r="E14" s="32" t="s">
        <v>36</v>
      </c>
      <c r="F14" s="26">
        <v>7270000</v>
      </c>
      <c r="G14" s="1"/>
      <c r="H14" s="2"/>
    </row>
    <row r="15" spans="1:15" ht="23.25" customHeight="1" x14ac:dyDescent="0.2">
      <c r="A15" s="33" t="s">
        <v>20</v>
      </c>
      <c r="B15" s="44">
        <v>42278</v>
      </c>
      <c r="C15" s="34" t="s">
        <v>14</v>
      </c>
      <c r="D15" s="45" t="s">
        <v>38</v>
      </c>
      <c r="E15" s="25" t="s">
        <v>37</v>
      </c>
      <c r="F15" s="26">
        <v>24415000</v>
      </c>
    </row>
    <row r="16" spans="1:15" ht="42.75" customHeight="1" x14ac:dyDescent="0.2">
      <c r="A16" s="35" t="s">
        <v>39</v>
      </c>
      <c r="B16" s="36">
        <v>42152</v>
      </c>
      <c r="C16" s="37" t="s">
        <v>28</v>
      </c>
      <c r="D16" s="38" t="s">
        <v>40</v>
      </c>
      <c r="E16" s="36" t="s">
        <v>41</v>
      </c>
      <c r="F16" s="15">
        <v>6166000</v>
      </c>
    </row>
    <row r="17" spans="1:8" ht="35.25" customHeight="1" x14ac:dyDescent="0.25">
      <c r="A17" s="47" t="s">
        <v>39</v>
      </c>
      <c r="B17" s="46">
        <v>42346</v>
      </c>
      <c r="C17" s="49" t="s">
        <v>14</v>
      </c>
      <c r="D17" s="47" t="s">
        <v>49</v>
      </c>
      <c r="E17" s="50" t="s">
        <v>45</v>
      </c>
      <c r="F17" s="48">
        <f>13150000+450000</f>
        <v>13600000</v>
      </c>
    </row>
    <row r="18" spans="1:8" ht="35.25" customHeight="1" x14ac:dyDescent="0.2">
      <c r="A18" s="52" t="s">
        <v>46</v>
      </c>
      <c r="B18" s="53">
        <v>42170</v>
      </c>
      <c r="C18" s="54" t="s">
        <v>47</v>
      </c>
      <c r="D18" s="52" t="s">
        <v>55</v>
      </c>
      <c r="E18" s="55" t="s">
        <v>48</v>
      </c>
      <c r="F18" s="56">
        <v>19440892</v>
      </c>
    </row>
    <row r="20" spans="1:8" ht="23.25" customHeight="1" x14ac:dyDescent="0.25">
      <c r="A20" s="16"/>
      <c r="B20" s="17"/>
      <c r="C20" s="18"/>
      <c r="D20" s="19"/>
      <c r="E20" s="18"/>
      <c r="F20" s="20"/>
      <c r="G20" s="1"/>
      <c r="H20" s="2"/>
    </row>
    <row r="21" spans="1:8" ht="23.25" customHeight="1" x14ac:dyDescent="0.2">
      <c r="D21" s="3"/>
      <c r="E21" s="3"/>
      <c r="F21" s="3"/>
      <c r="G21" s="3"/>
      <c r="H21" s="3"/>
    </row>
    <row r="22" spans="1:8" ht="23.25" customHeight="1" x14ac:dyDescent="0.2">
      <c r="D22" s="3"/>
      <c r="E22" s="3"/>
      <c r="F22" s="3"/>
      <c r="G22" s="1"/>
      <c r="H22" s="2"/>
    </row>
  </sheetData>
  <mergeCells count="1">
    <mergeCell ref="A2:F2"/>
  </mergeCells>
  <phoneticPr fontId="0" type="noConversion"/>
  <printOptions horizontalCentered="1" verticalCentered="1"/>
  <pageMargins left="0.39" right="0.34" top="0.37" bottom="0.4" header="0.19" footer="0.21"/>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1"/>
  </sheetPr>
  <dimension ref="A1:H23"/>
  <sheetViews>
    <sheetView zoomScale="70" zoomScaleNormal="70" workbookViewId="0">
      <pane ySplit="5" topLeftCell="A7" activePane="bottomLeft" state="frozen"/>
      <selection pane="bottomLeft" sqref="A1:XFD1048576"/>
    </sheetView>
  </sheetViews>
  <sheetFormatPr defaultRowHeight="30" customHeight="1" x14ac:dyDescent="0.2"/>
  <cols>
    <col min="1" max="1" width="29.5703125" customWidth="1"/>
    <col min="2" max="2" width="13.7109375" customWidth="1"/>
    <col min="3" max="3" width="37" customWidth="1"/>
    <col min="4" max="4" width="50.42578125" customWidth="1"/>
    <col min="5" max="5" width="33.7109375" customWidth="1"/>
    <col min="6" max="6" width="33.28515625" style="94" customWidth="1"/>
    <col min="7" max="7" width="15" customWidth="1"/>
    <col min="8" max="8" width="12.42578125" bestFit="1" customWidth="1"/>
  </cols>
  <sheetData>
    <row r="1" spans="1:8" ht="30" customHeight="1" x14ac:dyDescent="0.25">
      <c r="A1" s="13"/>
      <c r="B1" s="13"/>
      <c r="C1" s="13"/>
      <c r="D1" s="13"/>
      <c r="E1" s="13"/>
      <c r="F1" s="93" t="s">
        <v>50</v>
      </c>
    </row>
    <row r="2" spans="1:8" ht="30" customHeight="1" x14ac:dyDescent="0.2">
      <c r="A2" s="189" t="s">
        <v>92</v>
      </c>
      <c r="B2" s="189"/>
      <c r="C2" s="189"/>
      <c r="D2" s="189"/>
      <c r="E2" s="189"/>
      <c r="F2" s="189"/>
    </row>
    <row r="3" spans="1:8" ht="30" customHeight="1" x14ac:dyDescent="0.2">
      <c r="A3" s="189" t="s">
        <v>7</v>
      </c>
      <c r="B3" s="189"/>
      <c r="C3" s="189"/>
      <c r="D3" s="189"/>
      <c r="E3" s="189"/>
      <c r="F3" s="189"/>
    </row>
    <row r="4" spans="1:8" ht="30" customHeight="1" thickBot="1" x14ac:dyDescent="0.25"/>
    <row r="5" spans="1:8" ht="30" customHeight="1" thickBot="1" x14ac:dyDescent="0.25">
      <c r="A5" s="4" t="s">
        <v>5</v>
      </c>
      <c r="B5" s="5" t="s">
        <v>0</v>
      </c>
      <c r="C5" s="5" t="s">
        <v>1</v>
      </c>
      <c r="D5" s="5" t="s">
        <v>3</v>
      </c>
      <c r="E5" s="5" t="s">
        <v>4</v>
      </c>
      <c r="F5" s="95" t="s">
        <v>2</v>
      </c>
    </row>
    <row r="6" spans="1:8" ht="30" customHeight="1" x14ac:dyDescent="0.2">
      <c r="A6" s="69" t="s">
        <v>52</v>
      </c>
      <c r="B6" s="70">
        <v>42425</v>
      </c>
      <c r="C6" s="71" t="s">
        <v>51</v>
      </c>
      <c r="D6" s="72" t="s">
        <v>53</v>
      </c>
      <c r="E6" s="73" t="s">
        <v>54</v>
      </c>
      <c r="F6" s="85">
        <v>24550000</v>
      </c>
      <c r="G6" s="1"/>
      <c r="H6" s="2"/>
    </row>
    <row r="7" spans="1:8" ht="30" customHeight="1" x14ac:dyDescent="0.2">
      <c r="A7" s="33" t="s">
        <v>32</v>
      </c>
      <c r="B7" s="44">
        <v>42473</v>
      </c>
      <c r="C7" s="34" t="s">
        <v>84</v>
      </c>
      <c r="D7" s="25" t="s">
        <v>56</v>
      </c>
      <c r="E7" s="25" t="s">
        <v>57</v>
      </c>
      <c r="F7" s="87">
        <v>13000000</v>
      </c>
    </row>
    <row r="8" spans="1:8" ht="30" customHeight="1" x14ac:dyDescent="0.2">
      <c r="A8" s="35" t="s">
        <v>58</v>
      </c>
      <c r="B8" s="36">
        <v>42482</v>
      </c>
      <c r="C8" s="66" t="s">
        <v>59</v>
      </c>
      <c r="D8" s="74" t="s">
        <v>60</v>
      </c>
      <c r="E8" s="36" t="s">
        <v>61</v>
      </c>
      <c r="F8" s="88">
        <v>14652000</v>
      </c>
    </row>
    <row r="9" spans="1:8" ht="30" customHeight="1" x14ac:dyDescent="0.2">
      <c r="A9" s="75" t="s">
        <v>62</v>
      </c>
      <c r="B9" s="60">
        <v>42467</v>
      </c>
      <c r="C9" s="67" t="s">
        <v>59</v>
      </c>
      <c r="D9" s="47" t="s">
        <v>63</v>
      </c>
      <c r="E9" s="50" t="s">
        <v>64</v>
      </c>
      <c r="F9" s="89">
        <v>282799591</v>
      </c>
    </row>
    <row r="10" spans="1:8" ht="30" customHeight="1" x14ac:dyDescent="0.2">
      <c r="A10" s="76" t="s">
        <v>52</v>
      </c>
      <c r="B10" s="53">
        <v>42460</v>
      </c>
      <c r="C10" s="54" t="s">
        <v>51</v>
      </c>
      <c r="D10" s="52" t="s">
        <v>65</v>
      </c>
      <c r="E10" s="55" t="s">
        <v>88</v>
      </c>
      <c r="F10" s="96" t="s">
        <v>89</v>
      </c>
      <c r="G10" s="63"/>
      <c r="H10" s="39"/>
    </row>
    <row r="11" spans="1:8" ht="30" customHeight="1" x14ac:dyDescent="0.2">
      <c r="A11" s="77" t="s">
        <v>52</v>
      </c>
      <c r="B11" s="58">
        <v>42425</v>
      </c>
      <c r="C11" s="84" t="s">
        <v>90</v>
      </c>
      <c r="D11" s="57" t="s">
        <v>66</v>
      </c>
      <c r="E11" s="59" t="s">
        <v>67</v>
      </c>
      <c r="F11" s="90">
        <v>5000000</v>
      </c>
    </row>
    <row r="12" spans="1:8" ht="30" customHeight="1" x14ac:dyDescent="0.2">
      <c r="A12" s="76" t="s">
        <v>68</v>
      </c>
      <c r="B12" s="53">
        <v>42557</v>
      </c>
      <c r="C12" s="64" t="s">
        <v>69</v>
      </c>
      <c r="D12" s="52" t="s">
        <v>70</v>
      </c>
      <c r="E12" s="55" t="s">
        <v>82</v>
      </c>
      <c r="F12" s="90">
        <v>22731823</v>
      </c>
      <c r="G12" s="1"/>
      <c r="H12" s="2"/>
    </row>
    <row r="13" spans="1:8" ht="30" customHeight="1" x14ac:dyDescent="0.2">
      <c r="A13" s="76" t="s">
        <v>71</v>
      </c>
      <c r="B13" s="53">
        <v>42555</v>
      </c>
      <c r="C13" s="64" t="s">
        <v>59</v>
      </c>
      <c r="D13" s="52" t="s">
        <v>72</v>
      </c>
      <c r="E13" s="55" t="s">
        <v>73</v>
      </c>
      <c r="F13" s="90">
        <v>11315840</v>
      </c>
      <c r="G13" s="3"/>
      <c r="H13" s="3"/>
    </row>
    <row r="14" spans="1:8" ht="47.25" customHeight="1" x14ac:dyDescent="0.2">
      <c r="A14" s="76" t="s">
        <v>74</v>
      </c>
      <c r="B14" s="53">
        <v>42524</v>
      </c>
      <c r="C14" s="65" t="s">
        <v>83</v>
      </c>
      <c r="D14" s="52" t="s">
        <v>75</v>
      </c>
      <c r="E14" s="136" t="s">
        <v>173</v>
      </c>
      <c r="F14" s="138">
        <f>91756262+9146840</f>
        <v>100903102</v>
      </c>
      <c r="G14" s="1"/>
      <c r="H14" s="2"/>
    </row>
    <row r="15" spans="1:8" ht="30" customHeight="1" x14ac:dyDescent="0.2">
      <c r="A15" s="76" t="s">
        <v>74</v>
      </c>
      <c r="B15" s="53">
        <v>42524</v>
      </c>
      <c r="C15" s="65" t="s">
        <v>83</v>
      </c>
      <c r="D15" s="52" t="s">
        <v>76</v>
      </c>
      <c r="E15" s="136" t="s">
        <v>174</v>
      </c>
      <c r="F15" s="138">
        <f>58241666+5815533</f>
        <v>64057199</v>
      </c>
    </row>
    <row r="16" spans="1:8" ht="30" customHeight="1" x14ac:dyDescent="0.2">
      <c r="A16" s="76" t="s">
        <v>77</v>
      </c>
      <c r="B16" s="53">
        <v>42555</v>
      </c>
      <c r="C16" s="65" t="s">
        <v>159</v>
      </c>
      <c r="D16" s="52" t="s">
        <v>91</v>
      </c>
      <c r="E16" s="55" t="s">
        <v>78</v>
      </c>
      <c r="F16" s="116">
        <v>49356772</v>
      </c>
      <c r="G16" s="68"/>
    </row>
    <row r="17" spans="1:7" ht="30" customHeight="1" x14ac:dyDescent="0.2">
      <c r="A17" s="78" t="s">
        <v>79</v>
      </c>
      <c r="B17" s="62">
        <v>42608</v>
      </c>
      <c r="C17" s="64" t="s">
        <v>59</v>
      </c>
      <c r="D17" s="61" t="s">
        <v>80</v>
      </c>
      <c r="E17" s="54" t="s">
        <v>81</v>
      </c>
      <c r="F17" s="91">
        <v>9088996</v>
      </c>
    </row>
    <row r="18" spans="1:7" ht="30" customHeight="1" thickBot="1" x14ac:dyDescent="0.25">
      <c r="A18" s="79" t="s">
        <v>85</v>
      </c>
      <c r="B18" s="80">
        <v>42555</v>
      </c>
      <c r="C18" s="81" t="s">
        <v>59</v>
      </c>
      <c r="D18" s="82" t="s">
        <v>86</v>
      </c>
      <c r="E18" s="83" t="s">
        <v>87</v>
      </c>
      <c r="F18" s="125">
        <f>37087666+111263000+9271916</f>
        <v>157622582</v>
      </c>
      <c r="G18" s="39"/>
    </row>
    <row r="19" spans="1:7" ht="30" customHeight="1" x14ac:dyDescent="0.2">
      <c r="A19" s="35" t="s">
        <v>94</v>
      </c>
    </row>
    <row r="20" spans="1:7" ht="30" customHeight="1" x14ac:dyDescent="0.2">
      <c r="A20" s="76" t="s">
        <v>103</v>
      </c>
      <c r="B20" s="53">
        <v>42698</v>
      </c>
      <c r="C20" s="61" t="s">
        <v>96</v>
      </c>
      <c r="D20" s="52" t="s">
        <v>104</v>
      </c>
      <c r="E20" s="92" t="s">
        <v>105</v>
      </c>
      <c r="F20" s="90">
        <v>7000000</v>
      </c>
    </row>
    <row r="21" spans="1:7" ht="30" customHeight="1" x14ac:dyDescent="0.2">
      <c r="A21" s="76" t="s">
        <v>106</v>
      </c>
      <c r="B21" s="53">
        <v>42691</v>
      </c>
      <c r="C21" s="64" t="s">
        <v>107</v>
      </c>
      <c r="D21" s="52" t="s">
        <v>154</v>
      </c>
      <c r="E21" s="53">
        <v>42691</v>
      </c>
      <c r="F21" s="90">
        <v>5630000</v>
      </c>
    </row>
    <row r="22" spans="1:7" ht="30" customHeight="1" x14ac:dyDescent="0.2">
      <c r="A22" s="76" t="s">
        <v>32</v>
      </c>
      <c r="B22" s="53">
        <v>42713</v>
      </c>
      <c r="C22" s="64" t="s">
        <v>108</v>
      </c>
      <c r="D22" s="52" t="s">
        <v>109</v>
      </c>
      <c r="E22" s="55" t="s">
        <v>110</v>
      </c>
      <c r="F22" s="90" t="s">
        <v>111</v>
      </c>
    </row>
    <row r="23" spans="1:7" ht="30" customHeight="1" x14ac:dyDescent="0.2">
      <c r="A23" s="76" t="s">
        <v>112</v>
      </c>
      <c r="B23" s="53">
        <v>42705</v>
      </c>
      <c r="C23" s="65" t="s">
        <v>113</v>
      </c>
      <c r="D23" s="52" t="s">
        <v>114</v>
      </c>
      <c r="E23" s="55" t="s">
        <v>115</v>
      </c>
      <c r="F23" s="90" t="s">
        <v>116</v>
      </c>
    </row>
  </sheetData>
  <mergeCells count="2">
    <mergeCell ref="A2:F2"/>
    <mergeCell ref="A3:F3"/>
  </mergeCells>
  <printOptions horizontalCentered="1" verticalCentered="1"/>
  <pageMargins left="0.39" right="0.34" top="0.37" bottom="0.4" header="0.19" footer="0.21"/>
  <pageSetup paperSize="9" scale="85"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6"/>
  <sheetViews>
    <sheetView topLeftCell="A19" workbookViewId="0">
      <selection activeCell="C26" sqref="C26"/>
    </sheetView>
  </sheetViews>
  <sheetFormatPr defaultRowHeight="37.5" customHeight="1" x14ac:dyDescent="0.2"/>
  <cols>
    <col min="1" max="1" width="27.42578125" customWidth="1"/>
    <col min="2" max="2" width="14.28515625" customWidth="1"/>
    <col min="3" max="3" width="25.140625" customWidth="1"/>
    <col min="4" max="4" width="57.5703125" customWidth="1"/>
    <col min="5" max="5" width="22.85546875" customWidth="1"/>
    <col min="6" max="6" width="27.140625" customWidth="1"/>
  </cols>
  <sheetData>
    <row r="1" spans="1:6" ht="37.5" customHeight="1" x14ac:dyDescent="0.25">
      <c r="A1" s="13"/>
      <c r="B1" s="13"/>
      <c r="C1" s="13"/>
      <c r="D1" s="13"/>
      <c r="E1" s="13"/>
      <c r="F1" s="12" t="s">
        <v>93</v>
      </c>
    </row>
    <row r="2" spans="1:6" ht="37.5" customHeight="1" thickBot="1" x14ac:dyDescent="0.25">
      <c r="A2" s="189" t="s">
        <v>200</v>
      </c>
      <c r="B2" s="189"/>
      <c r="C2" s="189"/>
      <c r="D2" s="189"/>
      <c r="E2" s="189"/>
      <c r="F2" s="189"/>
    </row>
    <row r="3" spans="1:6" ht="37.5" customHeight="1" x14ac:dyDescent="0.2">
      <c r="A3" s="121" t="s">
        <v>5</v>
      </c>
      <c r="B3" s="122" t="s">
        <v>0</v>
      </c>
      <c r="C3" s="122" t="s">
        <v>1</v>
      </c>
      <c r="D3" s="122" t="s">
        <v>3</v>
      </c>
      <c r="E3" s="122" t="s">
        <v>4</v>
      </c>
      <c r="F3" s="123" t="s">
        <v>2</v>
      </c>
    </row>
    <row r="4" spans="1:6" s="86" customFormat="1" ht="37.5" customHeight="1" x14ac:dyDescent="0.2">
      <c r="A4" s="103" t="s">
        <v>149</v>
      </c>
      <c r="B4" s="118">
        <v>42710</v>
      </c>
      <c r="C4" s="97" t="s">
        <v>152</v>
      </c>
      <c r="D4" s="103" t="s">
        <v>163</v>
      </c>
      <c r="E4" s="102">
        <v>42736</v>
      </c>
      <c r="F4" s="131">
        <v>227993970</v>
      </c>
    </row>
    <row r="5" spans="1:6" s="86" customFormat="1" ht="37.5" customHeight="1" x14ac:dyDescent="0.2">
      <c r="A5" s="103" t="s">
        <v>151</v>
      </c>
      <c r="B5" s="118">
        <v>42717</v>
      </c>
      <c r="C5" s="97" t="s">
        <v>152</v>
      </c>
      <c r="D5" s="103" t="s">
        <v>163</v>
      </c>
      <c r="E5" s="102">
        <v>42736</v>
      </c>
      <c r="F5" s="131">
        <v>26042973</v>
      </c>
    </row>
    <row r="6" spans="1:6" s="86" customFormat="1" ht="37.5" customHeight="1" x14ac:dyDescent="0.2">
      <c r="A6" s="113" t="s">
        <v>99</v>
      </c>
      <c r="B6" s="102">
        <v>42768</v>
      </c>
      <c r="C6" s="99" t="s">
        <v>100</v>
      </c>
      <c r="D6" s="103" t="s">
        <v>101</v>
      </c>
      <c r="E6" s="102" t="s">
        <v>102</v>
      </c>
      <c r="F6" s="111">
        <v>79600000</v>
      </c>
    </row>
    <row r="7" spans="1:6" s="86" customFormat="1" ht="46.5" customHeight="1" x14ac:dyDescent="0.2">
      <c r="A7" s="127" t="s">
        <v>95</v>
      </c>
      <c r="B7" s="98">
        <v>42789</v>
      </c>
      <c r="C7" s="97" t="s">
        <v>96</v>
      </c>
      <c r="D7" s="99" t="s">
        <v>97</v>
      </c>
      <c r="E7" s="100" t="s">
        <v>98</v>
      </c>
      <c r="F7" s="133">
        <v>11850000</v>
      </c>
    </row>
    <row r="8" spans="1:6" s="86" customFormat="1" ht="37.5" customHeight="1" x14ac:dyDescent="0.2">
      <c r="A8" s="105" t="s">
        <v>117</v>
      </c>
      <c r="B8" s="102">
        <v>42795</v>
      </c>
      <c r="C8" s="106" t="s">
        <v>51</v>
      </c>
      <c r="D8" s="107" t="s">
        <v>118</v>
      </c>
      <c r="E8" s="108" t="s">
        <v>146</v>
      </c>
      <c r="F8" s="109" t="s">
        <v>168</v>
      </c>
    </row>
    <row r="9" spans="1:6" s="86" customFormat="1" ht="42.75" customHeight="1" x14ac:dyDescent="0.2">
      <c r="A9" s="113" t="s">
        <v>34</v>
      </c>
      <c r="B9" s="100">
        <v>42824</v>
      </c>
      <c r="C9" s="97" t="s">
        <v>125</v>
      </c>
      <c r="D9" s="101" t="s">
        <v>140</v>
      </c>
      <c r="E9" s="101" t="s">
        <v>141</v>
      </c>
      <c r="F9" s="134">
        <v>9506890</v>
      </c>
    </row>
    <row r="10" spans="1:6" s="86" customFormat="1" ht="45.75" customHeight="1" x14ac:dyDescent="0.2">
      <c r="A10" s="105" t="s">
        <v>158</v>
      </c>
      <c r="B10" s="102">
        <v>42825</v>
      </c>
      <c r="C10" s="97" t="s">
        <v>155</v>
      </c>
      <c r="D10" s="101" t="s">
        <v>153</v>
      </c>
      <c r="E10" s="119"/>
      <c r="F10" s="132">
        <v>21050686</v>
      </c>
    </row>
    <row r="11" spans="1:6" s="86" customFormat="1" ht="37.5" customHeight="1" x14ac:dyDescent="0.2">
      <c r="A11" s="113" t="s">
        <v>139</v>
      </c>
      <c r="B11" s="102">
        <v>42829</v>
      </c>
      <c r="C11" s="97" t="s">
        <v>51</v>
      </c>
      <c r="D11" s="101" t="s">
        <v>221</v>
      </c>
      <c r="E11" s="101"/>
      <c r="F11" s="134">
        <v>5800000</v>
      </c>
    </row>
    <row r="12" spans="1:6" s="86" customFormat="1" ht="37.5" customHeight="1" x14ac:dyDescent="0.2">
      <c r="A12" s="113" t="s">
        <v>136</v>
      </c>
      <c r="B12" s="100">
        <v>42830</v>
      </c>
      <c r="C12" s="97" t="s">
        <v>160</v>
      </c>
      <c r="D12" s="101" t="s">
        <v>137</v>
      </c>
      <c r="E12" s="101" t="s">
        <v>138</v>
      </c>
      <c r="F12" s="134">
        <v>46194000</v>
      </c>
    </row>
    <row r="13" spans="1:6" s="86" customFormat="1" ht="37.5" customHeight="1" x14ac:dyDescent="0.2">
      <c r="A13" s="110" t="s">
        <v>122</v>
      </c>
      <c r="B13" s="108">
        <v>42878</v>
      </c>
      <c r="C13" s="101" t="s">
        <v>96</v>
      </c>
      <c r="D13" s="103" t="s">
        <v>123</v>
      </c>
      <c r="E13" s="102" t="s">
        <v>124</v>
      </c>
      <c r="F13" s="111">
        <v>6300000</v>
      </c>
    </row>
    <row r="14" spans="1:6" s="86" customFormat="1" ht="37.5" customHeight="1" x14ac:dyDescent="0.2">
      <c r="A14" s="110" t="s">
        <v>119</v>
      </c>
      <c r="B14" s="102">
        <v>42909</v>
      </c>
      <c r="C14" s="101" t="s">
        <v>120</v>
      </c>
      <c r="D14" s="103" t="s">
        <v>150</v>
      </c>
      <c r="E14" s="103" t="s">
        <v>121</v>
      </c>
      <c r="F14" s="112">
        <v>7521634</v>
      </c>
    </row>
    <row r="15" spans="1:6" s="86" customFormat="1" ht="37.5" customHeight="1" x14ac:dyDescent="0.2">
      <c r="A15" s="113" t="s">
        <v>132</v>
      </c>
      <c r="B15" s="114">
        <v>42922</v>
      </c>
      <c r="C15" s="97" t="s">
        <v>51</v>
      </c>
      <c r="D15" s="101" t="s">
        <v>165</v>
      </c>
      <c r="E15" s="101" t="s">
        <v>133</v>
      </c>
      <c r="F15" s="115" t="s">
        <v>134</v>
      </c>
    </row>
    <row r="16" spans="1:6" s="86" customFormat="1" ht="37.5" customHeight="1" x14ac:dyDescent="0.2">
      <c r="A16" s="99" t="s">
        <v>147</v>
      </c>
      <c r="B16" s="100">
        <v>42930</v>
      </c>
      <c r="C16" s="97" t="s">
        <v>129</v>
      </c>
      <c r="D16" s="99" t="s">
        <v>164</v>
      </c>
      <c r="E16" s="99" t="s">
        <v>148</v>
      </c>
      <c r="F16" s="131">
        <v>24928931</v>
      </c>
    </row>
    <row r="17" spans="1:7" ht="37.5" customHeight="1" x14ac:dyDescent="0.2">
      <c r="A17" s="103" t="s">
        <v>128</v>
      </c>
      <c r="B17" s="102">
        <v>42942</v>
      </c>
      <c r="C17" s="97" t="s">
        <v>129</v>
      </c>
      <c r="D17" s="103" t="s">
        <v>167</v>
      </c>
      <c r="E17" s="103" t="s">
        <v>130</v>
      </c>
      <c r="F17" s="104">
        <v>7458102</v>
      </c>
    </row>
    <row r="18" spans="1:7" ht="37.5" customHeight="1" x14ac:dyDescent="0.2">
      <c r="A18" s="101" t="s">
        <v>143</v>
      </c>
      <c r="B18" s="100">
        <v>42969</v>
      </c>
      <c r="C18" s="97" t="s">
        <v>144</v>
      </c>
      <c r="D18" s="101" t="s">
        <v>145</v>
      </c>
      <c r="E18" s="99" t="s">
        <v>161</v>
      </c>
      <c r="F18" s="135">
        <v>3000000</v>
      </c>
    </row>
    <row r="19" spans="1:7" ht="37.5" customHeight="1" x14ac:dyDescent="0.2">
      <c r="A19" s="124" t="s">
        <v>143</v>
      </c>
      <c r="B19" s="102">
        <v>42971</v>
      </c>
      <c r="C19" s="97" t="s">
        <v>144</v>
      </c>
      <c r="D19" s="101" t="s">
        <v>145</v>
      </c>
      <c r="E19" s="126" t="s">
        <v>162</v>
      </c>
      <c r="F19" s="120">
        <v>2809500</v>
      </c>
    </row>
    <row r="20" spans="1:7" ht="37.5" customHeight="1" x14ac:dyDescent="0.2">
      <c r="A20" s="128" t="s">
        <v>23</v>
      </c>
      <c r="B20" s="129">
        <v>42985</v>
      </c>
      <c r="C20" s="117" t="s">
        <v>125</v>
      </c>
      <c r="D20" s="128" t="s">
        <v>126</v>
      </c>
      <c r="E20" s="130" t="s">
        <v>127</v>
      </c>
      <c r="F20" s="104">
        <v>158447819</v>
      </c>
    </row>
    <row r="21" spans="1:7" ht="42" customHeight="1" x14ac:dyDescent="0.2">
      <c r="A21" s="103" t="s">
        <v>131</v>
      </c>
      <c r="B21" s="102">
        <v>42985</v>
      </c>
      <c r="C21" s="97" t="s">
        <v>169</v>
      </c>
      <c r="D21" s="103" t="s">
        <v>170</v>
      </c>
      <c r="E21" s="103" t="s">
        <v>135</v>
      </c>
      <c r="F21" s="131" t="s">
        <v>142</v>
      </c>
    </row>
    <row r="22" spans="1:7" ht="37.5" customHeight="1" x14ac:dyDescent="0.2">
      <c r="A22" s="101" t="s">
        <v>156</v>
      </c>
      <c r="B22" s="118">
        <v>43011</v>
      </c>
      <c r="C22" s="97" t="s">
        <v>166</v>
      </c>
      <c r="D22" s="101" t="s">
        <v>157</v>
      </c>
      <c r="E22" s="119"/>
      <c r="F22" s="120">
        <v>10130400</v>
      </c>
    </row>
    <row r="23" spans="1:7" ht="37.5" customHeight="1" x14ac:dyDescent="0.2">
      <c r="A23" s="101" t="s">
        <v>171</v>
      </c>
      <c r="B23" s="118">
        <v>43054</v>
      </c>
      <c r="C23" s="97" t="s">
        <v>125</v>
      </c>
      <c r="D23" s="101" t="s">
        <v>172</v>
      </c>
      <c r="E23" s="118">
        <v>43360</v>
      </c>
      <c r="F23" s="120">
        <v>299772159</v>
      </c>
    </row>
    <row r="24" spans="1:7" s="137" customFormat="1" ht="37.5" customHeight="1" x14ac:dyDescent="0.2">
      <c r="A24" s="101" t="s">
        <v>131</v>
      </c>
      <c r="B24" s="118">
        <v>43091</v>
      </c>
      <c r="C24" s="97" t="s">
        <v>175</v>
      </c>
      <c r="D24" s="99" t="s">
        <v>176</v>
      </c>
      <c r="E24" s="118">
        <v>48579</v>
      </c>
      <c r="F24" s="99" t="s">
        <v>177</v>
      </c>
    </row>
    <row r="25" spans="1:7" ht="37.5" customHeight="1" x14ac:dyDescent="0.2">
      <c r="A25" s="181" t="s">
        <v>85</v>
      </c>
      <c r="B25" s="182">
        <v>43084</v>
      </c>
      <c r="C25" s="183" t="s">
        <v>59</v>
      </c>
      <c r="D25" s="184" t="s">
        <v>86</v>
      </c>
      <c r="E25" s="185" t="s">
        <v>186</v>
      </c>
      <c r="F25" s="186" t="s">
        <v>202</v>
      </c>
      <c r="G25" s="39"/>
    </row>
    <row r="26" spans="1:7" ht="55.5" customHeight="1" x14ac:dyDescent="0.2">
      <c r="A26" s="101" t="s">
        <v>306</v>
      </c>
      <c r="B26" s="118">
        <v>42962</v>
      </c>
      <c r="C26" s="187" t="s">
        <v>51</v>
      </c>
      <c r="D26" s="99" t="s">
        <v>307</v>
      </c>
      <c r="E26" s="118">
        <v>43419</v>
      </c>
      <c r="F26" s="188">
        <v>400000000</v>
      </c>
    </row>
  </sheetData>
  <autoFilter ref="A3:F22">
    <sortState ref="A6:F24">
      <sortCondition ref="B5:B24"/>
    </sortState>
  </autoFilter>
  <sortState ref="A6:F24">
    <sortCondition ref="B6"/>
  </sortState>
  <mergeCells count="1">
    <mergeCell ref="A2:F2"/>
  </mergeCells>
  <pageMargins left="0.7" right="0.7" top="0.75" bottom="0.75" header="0.3" footer="0.3"/>
  <pageSetup paperSize="9"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8"/>
  <sheetViews>
    <sheetView topLeftCell="A34" workbookViewId="0">
      <selection activeCell="J37" sqref="J37"/>
    </sheetView>
  </sheetViews>
  <sheetFormatPr defaultRowHeight="68.25" customHeight="1" x14ac:dyDescent="0.2"/>
  <cols>
    <col min="1" max="1" width="11.42578125" customWidth="1"/>
    <col min="2" max="2" width="32.5703125" customWidth="1"/>
    <col min="3" max="3" width="14.28515625" style="174" customWidth="1"/>
    <col min="4" max="4" width="28.28515625" customWidth="1"/>
    <col min="5" max="5" width="79.7109375" customWidth="1"/>
    <col min="6" max="6" width="26.28515625" customWidth="1"/>
    <col min="7" max="7" width="17.7109375" customWidth="1"/>
  </cols>
  <sheetData>
    <row r="1" spans="1:7" ht="68.25" customHeight="1" x14ac:dyDescent="0.25">
      <c r="A1" s="3"/>
      <c r="B1" s="146"/>
      <c r="C1" s="171"/>
      <c r="D1" s="146"/>
      <c r="E1" s="146"/>
      <c r="F1" s="146"/>
      <c r="G1" s="147" t="s">
        <v>201</v>
      </c>
    </row>
    <row r="2" spans="1:7" ht="68.25" customHeight="1" thickBot="1" x14ac:dyDescent="0.25">
      <c r="A2" s="190" t="s">
        <v>200</v>
      </c>
      <c r="B2" s="191"/>
      <c r="C2" s="191"/>
      <c r="D2" s="191"/>
      <c r="E2" s="191"/>
      <c r="F2" s="191"/>
      <c r="G2" s="191"/>
    </row>
    <row r="3" spans="1:7" ht="68.25" customHeight="1" thickBot="1" x14ac:dyDescent="0.25">
      <c r="A3" s="148" t="s">
        <v>207</v>
      </c>
      <c r="B3" s="156" t="s">
        <v>5</v>
      </c>
      <c r="C3" s="157" t="s">
        <v>0</v>
      </c>
      <c r="D3" s="157" t="s">
        <v>1</v>
      </c>
      <c r="E3" s="157" t="s">
        <v>3</v>
      </c>
      <c r="F3" s="157" t="s">
        <v>4</v>
      </c>
      <c r="G3" s="158" t="s">
        <v>2</v>
      </c>
    </row>
    <row r="4" spans="1:7" s="86" customFormat="1" ht="68.25" customHeight="1" x14ac:dyDescent="0.2">
      <c r="A4" s="149" t="s">
        <v>209</v>
      </c>
      <c r="B4" s="105" t="s">
        <v>112</v>
      </c>
      <c r="C4" s="102">
        <v>43108</v>
      </c>
      <c r="D4" s="97" t="s">
        <v>194</v>
      </c>
      <c r="E4" s="101" t="s">
        <v>195</v>
      </c>
      <c r="F4" s="119"/>
      <c r="G4" s="132" t="s">
        <v>197</v>
      </c>
    </row>
    <row r="5" spans="1:7" s="86" customFormat="1" ht="68.25" customHeight="1" x14ac:dyDescent="0.2">
      <c r="A5" s="149" t="s">
        <v>209</v>
      </c>
      <c r="B5" s="113" t="s">
        <v>183</v>
      </c>
      <c r="C5" s="102">
        <v>43115</v>
      </c>
      <c r="D5" s="99" t="s">
        <v>184</v>
      </c>
      <c r="E5" s="103" t="s">
        <v>185</v>
      </c>
      <c r="F5" s="102">
        <v>43465</v>
      </c>
      <c r="G5" s="111">
        <v>38000000</v>
      </c>
    </row>
    <row r="6" spans="1:7" s="86" customFormat="1" ht="68.25" customHeight="1" x14ac:dyDescent="0.2">
      <c r="A6" s="150" t="s">
        <v>208</v>
      </c>
      <c r="B6" s="110" t="s">
        <v>178</v>
      </c>
      <c r="C6" s="118">
        <v>43147</v>
      </c>
      <c r="D6" s="97" t="s">
        <v>179</v>
      </c>
      <c r="E6" s="103" t="s">
        <v>180</v>
      </c>
      <c r="F6" s="102">
        <v>43405</v>
      </c>
      <c r="G6" s="112">
        <v>149869600</v>
      </c>
    </row>
    <row r="7" spans="1:7" s="86" customFormat="1" ht="68.25" customHeight="1" x14ac:dyDescent="0.2">
      <c r="A7" s="149" t="s">
        <v>210</v>
      </c>
      <c r="B7" s="76" t="s">
        <v>74</v>
      </c>
      <c r="C7" s="102">
        <v>43138</v>
      </c>
      <c r="D7" s="65" t="s">
        <v>211</v>
      </c>
      <c r="E7" s="52" t="s">
        <v>270</v>
      </c>
      <c r="F7" s="49" t="s">
        <v>173</v>
      </c>
      <c r="G7" s="112">
        <v>9146840</v>
      </c>
    </row>
    <row r="8" spans="1:7" s="86" customFormat="1" ht="68.25" customHeight="1" x14ac:dyDescent="0.2">
      <c r="A8" s="149" t="s">
        <v>210</v>
      </c>
      <c r="B8" s="76" t="s">
        <v>74</v>
      </c>
      <c r="C8" s="100">
        <v>43138</v>
      </c>
      <c r="D8" s="65" t="s">
        <v>211</v>
      </c>
      <c r="E8" s="52" t="s">
        <v>271</v>
      </c>
      <c r="F8" s="49" t="s">
        <v>174</v>
      </c>
      <c r="G8" s="159">
        <v>5815533</v>
      </c>
    </row>
    <row r="9" spans="1:7" s="86" customFormat="1" ht="68.25" customHeight="1" x14ac:dyDescent="0.2">
      <c r="A9" s="149" t="s">
        <v>209</v>
      </c>
      <c r="B9" s="110" t="s">
        <v>181</v>
      </c>
      <c r="C9" s="118">
        <v>43144</v>
      </c>
      <c r="D9" s="97" t="s">
        <v>182</v>
      </c>
      <c r="E9" s="103" t="s">
        <v>199</v>
      </c>
      <c r="F9" s="102">
        <v>43830</v>
      </c>
      <c r="G9" s="112">
        <v>30000000</v>
      </c>
    </row>
    <row r="10" spans="1:7" s="86" customFormat="1" ht="68.25" customHeight="1" x14ac:dyDescent="0.2">
      <c r="A10" s="149" t="s">
        <v>210</v>
      </c>
      <c r="B10" s="105" t="s">
        <v>117</v>
      </c>
      <c r="C10" s="102">
        <v>43150</v>
      </c>
      <c r="D10" s="106" t="s">
        <v>51</v>
      </c>
      <c r="E10" s="107" t="s">
        <v>118</v>
      </c>
      <c r="F10" s="108" t="s">
        <v>187</v>
      </c>
      <c r="G10" s="109" t="s">
        <v>188</v>
      </c>
    </row>
    <row r="11" spans="1:7" s="86" customFormat="1" ht="68.25" customHeight="1" x14ac:dyDescent="0.2">
      <c r="A11" s="149" t="s">
        <v>210</v>
      </c>
      <c r="B11" s="105" t="s">
        <v>189</v>
      </c>
      <c r="C11" s="102">
        <v>43188</v>
      </c>
      <c r="D11" s="106" t="s">
        <v>190</v>
      </c>
      <c r="E11" s="107" t="s">
        <v>191</v>
      </c>
      <c r="F11" s="108" t="s">
        <v>192</v>
      </c>
      <c r="G11" s="109">
        <v>4990000</v>
      </c>
    </row>
    <row r="12" spans="1:7" ht="68.25" customHeight="1" x14ac:dyDescent="0.2">
      <c r="A12" s="151" t="s">
        <v>209</v>
      </c>
      <c r="B12" s="113" t="s">
        <v>156</v>
      </c>
      <c r="C12" s="118">
        <v>43181</v>
      </c>
      <c r="D12" s="97" t="s">
        <v>193</v>
      </c>
      <c r="E12" s="101" t="s">
        <v>157</v>
      </c>
      <c r="F12" s="119"/>
      <c r="G12" s="132">
        <v>10130400</v>
      </c>
    </row>
    <row r="13" spans="1:7" s="86" customFormat="1" ht="68.25" customHeight="1" x14ac:dyDescent="0.2">
      <c r="A13" s="149" t="s">
        <v>210</v>
      </c>
      <c r="B13" s="113" t="s">
        <v>132</v>
      </c>
      <c r="C13" s="100">
        <v>43160</v>
      </c>
      <c r="D13" s="97" t="s">
        <v>51</v>
      </c>
      <c r="E13" s="101" t="s">
        <v>165</v>
      </c>
      <c r="F13" s="101" t="s">
        <v>198</v>
      </c>
      <c r="G13" s="159" t="s">
        <v>196</v>
      </c>
    </row>
    <row r="14" spans="1:7" ht="68.25" customHeight="1" x14ac:dyDescent="0.2">
      <c r="A14" s="151" t="s">
        <v>210</v>
      </c>
      <c r="B14" s="110" t="s">
        <v>214</v>
      </c>
      <c r="C14" s="102">
        <v>43160</v>
      </c>
      <c r="D14" s="97" t="s">
        <v>215</v>
      </c>
      <c r="E14" s="103" t="s">
        <v>216</v>
      </c>
      <c r="F14" s="103" t="s">
        <v>217</v>
      </c>
      <c r="G14" s="111" t="s">
        <v>220</v>
      </c>
    </row>
    <row r="15" spans="1:7" s="86" customFormat="1" ht="68.25" customHeight="1" x14ac:dyDescent="0.2">
      <c r="A15" s="149" t="s">
        <v>209</v>
      </c>
      <c r="B15" s="113" t="s">
        <v>203</v>
      </c>
      <c r="C15" s="100">
        <v>43248</v>
      </c>
      <c r="D15" s="97" t="s">
        <v>184</v>
      </c>
      <c r="E15" s="101" t="s">
        <v>204</v>
      </c>
      <c r="F15" s="139">
        <v>43343</v>
      </c>
      <c r="G15" s="134">
        <v>98300000</v>
      </c>
    </row>
    <row r="16" spans="1:7" s="86" customFormat="1" ht="68.25" customHeight="1" x14ac:dyDescent="0.2">
      <c r="A16" s="149" t="s">
        <v>209</v>
      </c>
      <c r="B16" s="110" t="s">
        <v>181</v>
      </c>
      <c r="C16" s="108">
        <v>43237</v>
      </c>
      <c r="D16" s="101" t="s">
        <v>182</v>
      </c>
      <c r="E16" s="103" t="s">
        <v>205</v>
      </c>
      <c r="F16" s="102" t="s">
        <v>206</v>
      </c>
      <c r="G16" s="111">
        <v>369100000</v>
      </c>
    </row>
    <row r="17" spans="1:10" s="86" customFormat="1" ht="68.25" customHeight="1" x14ac:dyDescent="0.2">
      <c r="A17" s="149" t="s">
        <v>209</v>
      </c>
      <c r="B17" s="110" t="s">
        <v>181</v>
      </c>
      <c r="C17" s="108">
        <v>43412</v>
      </c>
      <c r="D17" s="101" t="s">
        <v>182</v>
      </c>
      <c r="E17" s="103" t="s">
        <v>267</v>
      </c>
      <c r="F17" s="102"/>
      <c r="G17" s="111">
        <v>30000000</v>
      </c>
    </row>
    <row r="18" spans="1:10" s="86" customFormat="1" ht="68.25" customHeight="1" x14ac:dyDescent="0.2">
      <c r="A18" s="149" t="s">
        <v>210</v>
      </c>
      <c r="B18" s="160" t="s">
        <v>212</v>
      </c>
      <c r="C18" s="100">
        <v>43223</v>
      </c>
      <c r="D18" s="97" t="s">
        <v>125</v>
      </c>
      <c r="E18" s="99" t="s">
        <v>213</v>
      </c>
      <c r="F18" s="99" t="s">
        <v>222</v>
      </c>
      <c r="G18" s="112">
        <v>62570350</v>
      </c>
    </row>
    <row r="19" spans="1:10" s="86" customFormat="1" ht="68.25" customHeight="1" x14ac:dyDescent="0.2">
      <c r="A19" s="149" t="s">
        <v>210</v>
      </c>
      <c r="B19" s="168" t="s">
        <v>212</v>
      </c>
      <c r="C19" s="129">
        <v>43391</v>
      </c>
      <c r="D19" s="117" t="s">
        <v>125</v>
      </c>
      <c r="E19" s="169" t="s">
        <v>256</v>
      </c>
      <c r="F19" s="169"/>
      <c r="G19" s="170">
        <v>40007106</v>
      </c>
    </row>
    <row r="20" spans="1:10" s="86" customFormat="1" ht="68.25" customHeight="1" x14ac:dyDescent="0.2">
      <c r="A20" s="149" t="s">
        <v>210</v>
      </c>
      <c r="B20" s="168" t="s">
        <v>212</v>
      </c>
      <c r="C20" s="129">
        <v>43391</v>
      </c>
      <c r="D20" s="117" t="s">
        <v>125</v>
      </c>
      <c r="E20" s="169" t="s">
        <v>257</v>
      </c>
      <c r="F20" s="169"/>
      <c r="G20" s="170">
        <v>75947723</v>
      </c>
    </row>
    <row r="21" spans="1:10" ht="98.25" customHeight="1" thickBot="1" x14ac:dyDescent="0.25">
      <c r="A21" s="151" t="s">
        <v>210</v>
      </c>
      <c r="B21" s="161" t="s">
        <v>139</v>
      </c>
      <c r="C21" s="172">
        <v>43223</v>
      </c>
      <c r="D21" s="162" t="s">
        <v>51</v>
      </c>
      <c r="E21" s="163" t="s">
        <v>219</v>
      </c>
      <c r="F21" s="164" t="s">
        <v>218</v>
      </c>
      <c r="G21" s="165">
        <v>6516154</v>
      </c>
    </row>
    <row r="22" spans="1:10" ht="68.25" customHeight="1" x14ac:dyDescent="0.2">
      <c r="A22" s="143" t="s">
        <v>210</v>
      </c>
      <c r="B22" s="152" t="s">
        <v>223</v>
      </c>
      <c r="C22" s="173">
        <v>43252</v>
      </c>
      <c r="D22" s="153" t="s">
        <v>144</v>
      </c>
      <c r="E22" s="152" t="s">
        <v>224</v>
      </c>
      <c r="F22" s="154" t="s">
        <v>225</v>
      </c>
      <c r="G22" s="155" t="s">
        <v>226</v>
      </c>
    </row>
    <row r="23" spans="1:10" ht="68.25" customHeight="1" x14ac:dyDescent="0.2">
      <c r="A23" s="143" t="s">
        <v>210</v>
      </c>
      <c r="B23" s="101" t="s">
        <v>261</v>
      </c>
      <c r="C23" s="102">
        <v>43181</v>
      </c>
      <c r="D23" s="97" t="s">
        <v>263</v>
      </c>
      <c r="E23" s="101" t="s">
        <v>262</v>
      </c>
      <c r="F23" s="100">
        <v>43213</v>
      </c>
      <c r="G23" s="120">
        <v>1574000</v>
      </c>
    </row>
    <row r="24" spans="1:10" ht="127.5" customHeight="1" x14ac:dyDescent="0.2">
      <c r="A24" s="179" t="s">
        <v>210</v>
      </c>
      <c r="B24" s="101" t="s">
        <v>261</v>
      </c>
      <c r="C24" s="175">
        <v>43279</v>
      </c>
      <c r="D24" s="176" t="s">
        <v>263</v>
      </c>
      <c r="E24" s="177" t="s">
        <v>264</v>
      </c>
      <c r="F24" s="178" t="s">
        <v>265</v>
      </c>
      <c r="G24" s="155">
        <v>4410000</v>
      </c>
    </row>
    <row r="25" spans="1:10" ht="68.25" customHeight="1" x14ac:dyDescent="0.2">
      <c r="A25" s="144" t="s">
        <v>209</v>
      </c>
      <c r="B25" s="142" t="s">
        <v>227</v>
      </c>
      <c r="C25" s="129">
        <v>43269</v>
      </c>
      <c r="D25" s="117" t="s">
        <v>51</v>
      </c>
      <c r="E25" s="128" t="s">
        <v>228</v>
      </c>
      <c r="F25" s="130" t="s">
        <v>229</v>
      </c>
      <c r="G25" s="104">
        <v>125000397</v>
      </c>
    </row>
    <row r="26" spans="1:10" ht="68.25" customHeight="1" x14ac:dyDescent="0.2">
      <c r="A26" s="144" t="s">
        <v>210</v>
      </c>
      <c r="B26" s="140" t="s">
        <v>230</v>
      </c>
      <c r="C26" s="102">
        <v>43273</v>
      </c>
      <c r="D26" s="97" t="s">
        <v>125</v>
      </c>
      <c r="E26" s="103" t="s">
        <v>231</v>
      </c>
      <c r="F26" s="103"/>
      <c r="G26" s="131">
        <f>7829970+3334000</f>
        <v>11163970</v>
      </c>
    </row>
    <row r="27" spans="1:10" ht="68.25" customHeight="1" x14ac:dyDescent="0.2">
      <c r="A27" s="144" t="s">
        <v>209</v>
      </c>
      <c r="B27" s="141" t="s">
        <v>227</v>
      </c>
      <c r="C27" s="118">
        <v>43276</v>
      </c>
      <c r="D27" s="97" t="s">
        <v>51</v>
      </c>
      <c r="E27" s="101" t="s">
        <v>232</v>
      </c>
      <c r="F27" s="99" t="s">
        <v>233</v>
      </c>
      <c r="G27" s="120">
        <v>79565472</v>
      </c>
    </row>
    <row r="28" spans="1:10" ht="68.25" customHeight="1" x14ac:dyDescent="0.2">
      <c r="A28" s="144" t="s">
        <v>210</v>
      </c>
      <c r="B28" s="141" t="s">
        <v>132</v>
      </c>
      <c r="C28" s="118">
        <v>43292</v>
      </c>
      <c r="D28" s="97" t="s">
        <v>51</v>
      </c>
      <c r="E28" s="101" t="s">
        <v>234</v>
      </c>
      <c r="F28" s="118">
        <v>43404</v>
      </c>
      <c r="G28" s="120">
        <f>35000000-7440945</f>
        <v>27559055</v>
      </c>
      <c r="H28" s="192" t="s">
        <v>282</v>
      </c>
      <c r="I28" s="193"/>
      <c r="J28" s="193"/>
    </row>
    <row r="29" spans="1:10" s="137" customFormat="1" ht="68.25" customHeight="1" x14ac:dyDescent="0.2">
      <c r="A29" s="145" t="s">
        <v>210</v>
      </c>
      <c r="B29" s="141" t="s">
        <v>74</v>
      </c>
      <c r="C29" s="118">
        <v>43293</v>
      </c>
      <c r="D29" s="97" t="s">
        <v>125</v>
      </c>
      <c r="E29" s="99" t="s">
        <v>274</v>
      </c>
      <c r="F29" s="118"/>
      <c r="G29" s="120">
        <v>78464778</v>
      </c>
    </row>
    <row r="30" spans="1:10" ht="68.25" customHeight="1" x14ac:dyDescent="0.2">
      <c r="A30" s="145" t="s">
        <v>210</v>
      </c>
      <c r="B30" s="141" t="s">
        <v>235</v>
      </c>
      <c r="C30" s="118">
        <v>43293</v>
      </c>
      <c r="D30" s="97" t="s">
        <v>125</v>
      </c>
      <c r="E30" s="99" t="s">
        <v>272</v>
      </c>
      <c r="F30" s="118"/>
      <c r="G30" s="120">
        <v>22922902</v>
      </c>
    </row>
    <row r="31" spans="1:10" ht="68.25" customHeight="1" x14ac:dyDescent="0.2">
      <c r="A31" s="145" t="s">
        <v>210</v>
      </c>
      <c r="B31" s="141" t="s">
        <v>235</v>
      </c>
      <c r="C31" s="118">
        <v>43258</v>
      </c>
      <c r="D31" s="97" t="s">
        <v>125</v>
      </c>
      <c r="E31" s="99" t="s">
        <v>273</v>
      </c>
      <c r="F31" s="118">
        <v>43434</v>
      </c>
      <c r="G31" s="120">
        <v>225839034</v>
      </c>
    </row>
    <row r="32" spans="1:10" ht="68.25" customHeight="1" x14ac:dyDescent="0.2">
      <c r="A32" s="145" t="s">
        <v>210</v>
      </c>
      <c r="B32" s="141" t="s">
        <v>236</v>
      </c>
      <c r="C32" s="118">
        <v>43273</v>
      </c>
      <c r="D32" s="97" t="s">
        <v>125</v>
      </c>
      <c r="E32" s="99" t="s">
        <v>237</v>
      </c>
      <c r="F32" s="118">
        <v>43388</v>
      </c>
      <c r="G32" s="120">
        <v>5563100</v>
      </c>
    </row>
    <row r="33" spans="1:10" ht="68.25" customHeight="1" x14ac:dyDescent="0.2">
      <c r="A33" s="145" t="s">
        <v>210</v>
      </c>
      <c r="B33" s="141" t="s">
        <v>236</v>
      </c>
      <c r="C33" s="118">
        <v>43273</v>
      </c>
      <c r="D33" s="97" t="s">
        <v>125</v>
      </c>
      <c r="E33" s="99" t="s">
        <v>266</v>
      </c>
      <c r="F33" s="118">
        <v>43388</v>
      </c>
      <c r="G33" s="120">
        <v>3084000</v>
      </c>
    </row>
    <row r="34" spans="1:10" ht="68.25" customHeight="1" x14ac:dyDescent="0.2">
      <c r="A34" s="145" t="s">
        <v>209</v>
      </c>
      <c r="B34" s="141" t="s">
        <v>238</v>
      </c>
      <c r="C34" s="118">
        <v>43325</v>
      </c>
      <c r="D34" s="97" t="s">
        <v>51</v>
      </c>
      <c r="E34" s="99" t="s">
        <v>239</v>
      </c>
      <c r="F34" s="118" t="s">
        <v>240</v>
      </c>
      <c r="G34" s="120">
        <v>9996297</v>
      </c>
    </row>
    <row r="35" spans="1:10" ht="68.25" customHeight="1" x14ac:dyDescent="0.2">
      <c r="A35" s="145" t="s">
        <v>210</v>
      </c>
      <c r="B35" s="141" t="s">
        <v>203</v>
      </c>
      <c r="C35" s="118">
        <v>43357</v>
      </c>
      <c r="D35" s="97" t="s">
        <v>125</v>
      </c>
      <c r="E35" s="99" t="s">
        <v>241</v>
      </c>
      <c r="F35" s="118"/>
      <c r="G35" s="120">
        <v>24430000</v>
      </c>
    </row>
    <row r="36" spans="1:10" ht="68.25" customHeight="1" x14ac:dyDescent="0.2">
      <c r="A36" s="145" t="s">
        <v>210</v>
      </c>
      <c r="B36" s="141" t="s">
        <v>203</v>
      </c>
      <c r="C36" s="118">
        <v>43357</v>
      </c>
      <c r="D36" s="97" t="s">
        <v>125</v>
      </c>
      <c r="E36" s="99" t="s">
        <v>242</v>
      </c>
      <c r="F36" s="118"/>
      <c r="G36" s="120">
        <v>34930000</v>
      </c>
    </row>
    <row r="37" spans="1:10" ht="68.25" customHeight="1" x14ac:dyDescent="0.2">
      <c r="A37" s="145" t="s">
        <v>209</v>
      </c>
      <c r="B37" s="141" t="s">
        <v>260</v>
      </c>
      <c r="C37" s="118">
        <v>43388</v>
      </c>
      <c r="D37" s="97" t="s">
        <v>259</v>
      </c>
      <c r="E37" s="99" t="s">
        <v>258</v>
      </c>
      <c r="F37" s="118"/>
      <c r="G37" s="120">
        <f>5715000+1127000+1127000</f>
        <v>7969000</v>
      </c>
    </row>
    <row r="38" spans="1:10" ht="68.25" customHeight="1" x14ac:dyDescent="0.2">
      <c r="A38" s="145" t="s">
        <v>210</v>
      </c>
      <c r="B38" s="141" t="s">
        <v>268</v>
      </c>
      <c r="C38" s="118">
        <v>43333</v>
      </c>
      <c r="D38" s="97" t="s">
        <v>125</v>
      </c>
      <c r="E38" s="99" t="s">
        <v>269</v>
      </c>
      <c r="F38" s="118"/>
      <c r="G38" s="120">
        <v>13350000</v>
      </c>
    </row>
    <row r="39" spans="1:10" ht="68.25" customHeight="1" x14ac:dyDescent="0.2">
      <c r="A39" s="145" t="s">
        <v>210</v>
      </c>
      <c r="B39" s="141" t="s">
        <v>112</v>
      </c>
      <c r="C39" s="118">
        <v>43356</v>
      </c>
      <c r="D39" s="97" t="s">
        <v>243</v>
      </c>
      <c r="E39" s="99" t="s">
        <v>244</v>
      </c>
      <c r="F39" s="100" t="s">
        <v>245</v>
      </c>
      <c r="G39" s="120">
        <v>19933334</v>
      </c>
      <c r="H39" s="194" t="s">
        <v>302</v>
      </c>
      <c r="I39" s="195"/>
      <c r="J39" s="195"/>
    </row>
    <row r="40" spans="1:10" ht="68.25" customHeight="1" x14ac:dyDescent="0.25">
      <c r="A40" s="166" t="s">
        <v>210</v>
      </c>
      <c r="B40" s="101" t="s">
        <v>246</v>
      </c>
      <c r="C40" s="118">
        <v>43222</v>
      </c>
      <c r="D40" s="97" t="s">
        <v>144</v>
      </c>
      <c r="E40" s="97" t="s">
        <v>251</v>
      </c>
      <c r="F40" s="119"/>
      <c r="G40" s="167">
        <v>987000</v>
      </c>
    </row>
    <row r="41" spans="1:10" ht="68.25" customHeight="1" x14ac:dyDescent="0.25">
      <c r="A41" s="166" t="s">
        <v>210</v>
      </c>
      <c r="B41" s="101" t="s">
        <v>246</v>
      </c>
      <c r="C41" s="118">
        <v>43248</v>
      </c>
      <c r="D41" s="97" t="s">
        <v>144</v>
      </c>
      <c r="E41" s="97" t="s">
        <v>252</v>
      </c>
      <c r="F41" s="119"/>
      <c r="G41" s="167">
        <v>4670000</v>
      </c>
    </row>
    <row r="42" spans="1:10" ht="68.25" customHeight="1" x14ac:dyDescent="0.25">
      <c r="A42" s="166" t="s">
        <v>210</v>
      </c>
      <c r="B42" s="101" t="s">
        <v>246</v>
      </c>
      <c r="C42" s="118">
        <v>43381</v>
      </c>
      <c r="D42" s="97" t="s">
        <v>144</v>
      </c>
      <c r="E42" s="97" t="s">
        <v>253</v>
      </c>
      <c r="F42" s="119"/>
      <c r="G42" s="167">
        <v>950000</v>
      </c>
    </row>
    <row r="43" spans="1:10" ht="68.25" customHeight="1" x14ac:dyDescent="0.25">
      <c r="A43" s="166" t="s">
        <v>210</v>
      </c>
      <c r="B43" s="101" t="s">
        <v>246</v>
      </c>
      <c r="C43" s="118">
        <v>43374</v>
      </c>
      <c r="D43" s="97" t="s">
        <v>144</v>
      </c>
      <c r="E43" s="97" t="s">
        <v>254</v>
      </c>
      <c r="F43" s="119"/>
      <c r="G43" s="167">
        <v>910000</v>
      </c>
    </row>
    <row r="44" spans="1:10" ht="68.25" customHeight="1" x14ac:dyDescent="0.25">
      <c r="A44" s="166" t="s">
        <v>210</v>
      </c>
      <c r="B44" s="101" t="s">
        <v>246</v>
      </c>
      <c r="C44" s="118">
        <v>43227</v>
      </c>
      <c r="D44" s="97" t="s">
        <v>144</v>
      </c>
      <c r="E44" s="97" t="s">
        <v>255</v>
      </c>
      <c r="F44" s="119"/>
      <c r="G44" s="167">
        <v>393700</v>
      </c>
    </row>
    <row r="45" spans="1:10" ht="68.25" customHeight="1" x14ac:dyDescent="0.25">
      <c r="A45" s="166" t="s">
        <v>210</v>
      </c>
      <c r="B45" s="101" t="s">
        <v>143</v>
      </c>
      <c r="C45" s="118">
        <v>43243</v>
      </c>
      <c r="D45" s="97" t="s">
        <v>144</v>
      </c>
      <c r="E45" s="99" t="s">
        <v>247</v>
      </c>
      <c r="F45" s="119"/>
      <c r="G45" s="167">
        <v>2809500</v>
      </c>
    </row>
    <row r="46" spans="1:10" ht="68.25" customHeight="1" x14ac:dyDescent="0.25">
      <c r="A46" s="166" t="s">
        <v>210</v>
      </c>
      <c r="B46" s="101" t="s">
        <v>143</v>
      </c>
      <c r="C46" s="118">
        <v>43228</v>
      </c>
      <c r="D46" s="97" t="s">
        <v>144</v>
      </c>
      <c r="E46" s="99" t="s">
        <v>248</v>
      </c>
      <c r="F46" s="119"/>
      <c r="G46" s="167">
        <v>970000</v>
      </c>
    </row>
    <row r="47" spans="1:10" ht="68.25" customHeight="1" x14ac:dyDescent="0.25">
      <c r="A47" s="166" t="s">
        <v>210</v>
      </c>
      <c r="B47" s="101" t="s">
        <v>143</v>
      </c>
      <c r="C47" s="118">
        <v>43185</v>
      </c>
      <c r="D47" s="97" t="s">
        <v>144</v>
      </c>
      <c r="E47" s="99" t="s">
        <v>249</v>
      </c>
      <c r="F47" s="119"/>
      <c r="G47" s="167">
        <v>655000</v>
      </c>
    </row>
    <row r="48" spans="1:10" ht="68.25" customHeight="1" x14ac:dyDescent="0.25">
      <c r="A48" s="166" t="s">
        <v>210</v>
      </c>
      <c r="B48" s="101" t="s">
        <v>143</v>
      </c>
      <c r="C48" s="118">
        <v>43335</v>
      </c>
      <c r="D48" s="97" t="s">
        <v>144</v>
      </c>
      <c r="E48" s="99" t="s">
        <v>250</v>
      </c>
      <c r="F48" s="119"/>
      <c r="G48" s="167">
        <v>1200000</v>
      </c>
    </row>
  </sheetData>
  <mergeCells count="3">
    <mergeCell ref="A2:G2"/>
    <mergeCell ref="H28:J28"/>
    <mergeCell ref="H39:J39"/>
  </mergeCells>
  <pageMargins left="0.7" right="0.7" top="0.75" bottom="0.75" header="0.3" footer="0.3"/>
  <pageSetup paperSize="9" orientation="portrait" horizontalDpi="1200" verticalDpi="12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48"/>
  <sheetViews>
    <sheetView tabSelected="1" workbookViewId="0">
      <selection activeCell="E4" sqref="E4"/>
    </sheetView>
  </sheetViews>
  <sheetFormatPr defaultRowHeight="12.75" x14ac:dyDescent="0.2"/>
  <cols>
    <col min="1" max="1" width="11.42578125" customWidth="1"/>
    <col min="2" max="2" width="32.5703125" customWidth="1"/>
    <col min="3" max="3" width="14.28515625" style="174" customWidth="1"/>
    <col min="4" max="4" width="28.28515625" customWidth="1"/>
    <col min="5" max="5" width="79.7109375" customWidth="1"/>
    <col min="6" max="6" width="26.28515625" customWidth="1"/>
    <col min="7" max="7" width="17.7109375" customWidth="1"/>
  </cols>
  <sheetData>
    <row r="1" spans="1:7" ht="68.25" customHeight="1" x14ac:dyDescent="0.25">
      <c r="A1" s="3"/>
      <c r="B1" s="146"/>
      <c r="C1" s="171"/>
      <c r="D1" s="146"/>
      <c r="E1" s="146"/>
      <c r="F1" s="146"/>
      <c r="G1" s="147" t="s">
        <v>275</v>
      </c>
    </row>
    <row r="2" spans="1:7" ht="68.25" customHeight="1" thickBot="1" x14ac:dyDescent="0.25">
      <c r="A2" s="190" t="s">
        <v>200</v>
      </c>
      <c r="B2" s="191"/>
      <c r="C2" s="191"/>
      <c r="D2" s="191"/>
      <c r="E2" s="191"/>
      <c r="F2" s="191"/>
      <c r="G2" s="191"/>
    </row>
    <row r="3" spans="1:7" ht="68.25" customHeight="1" thickBot="1" x14ac:dyDescent="0.25">
      <c r="A3" s="148" t="s">
        <v>207</v>
      </c>
      <c r="B3" s="156" t="s">
        <v>5</v>
      </c>
      <c r="C3" s="157" t="s">
        <v>0</v>
      </c>
      <c r="D3" s="157" t="s">
        <v>1</v>
      </c>
      <c r="E3" s="157" t="s">
        <v>3</v>
      </c>
      <c r="F3" s="157" t="s">
        <v>4</v>
      </c>
      <c r="G3" s="158" t="s">
        <v>2</v>
      </c>
    </row>
    <row r="4" spans="1:7" s="86" customFormat="1" ht="68.25" customHeight="1" x14ac:dyDescent="0.2">
      <c r="A4" s="149" t="s">
        <v>209</v>
      </c>
      <c r="B4" s="105" t="s">
        <v>112</v>
      </c>
      <c r="C4" s="102">
        <v>43524</v>
      </c>
      <c r="D4" s="97" t="s">
        <v>194</v>
      </c>
      <c r="E4" s="101" t="s">
        <v>195</v>
      </c>
      <c r="F4" s="119"/>
      <c r="G4" s="132" t="s">
        <v>276</v>
      </c>
    </row>
    <row r="5" spans="1:7" s="86" customFormat="1" ht="68.25" customHeight="1" x14ac:dyDescent="0.2">
      <c r="A5" s="149" t="s">
        <v>210</v>
      </c>
      <c r="B5" s="105" t="s">
        <v>117</v>
      </c>
      <c r="C5" s="102">
        <v>43510</v>
      </c>
      <c r="D5" s="106" t="s">
        <v>51</v>
      </c>
      <c r="E5" s="107" t="s">
        <v>118</v>
      </c>
      <c r="F5" s="108" t="s">
        <v>278</v>
      </c>
      <c r="G5" s="109" t="s">
        <v>277</v>
      </c>
    </row>
    <row r="6" spans="1:7" s="86" customFormat="1" ht="102.75" customHeight="1" thickBot="1" x14ac:dyDescent="0.25">
      <c r="A6" s="151" t="s">
        <v>210</v>
      </c>
      <c r="B6" s="161" t="s">
        <v>139</v>
      </c>
      <c r="C6" s="172">
        <v>43558</v>
      </c>
      <c r="D6" s="162" t="s">
        <v>51</v>
      </c>
      <c r="E6" s="163" t="s">
        <v>279</v>
      </c>
      <c r="F6" s="164" t="s">
        <v>280</v>
      </c>
      <c r="G6" s="165">
        <v>6345672</v>
      </c>
    </row>
    <row r="7" spans="1:7" s="86" customFormat="1" ht="68.25" customHeight="1" x14ac:dyDescent="0.2">
      <c r="A7" s="149" t="s">
        <v>209</v>
      </c>
      <c r="B7" s="76" t="s">
        <v>132</v>
      </c>
      <c r="C7" s="102">
        <v>43528</v>
      </c>
      <c r="D7" s="65" t="s">
        <v>281</v>
      </c>
      <c r="E7" s="52" t="s">
        <v>294</v>
      </c>
      <c r="F7" s="49"/>
      <c r="G7" s="112">
        <v>7440945</v>
      </c>
    </row>
    <row r="8" spans="1:7" s="86" customFormat="1" ht="68.25" customHeight="1" x14ac:dyDescent="0.2">
      <c r="A8" s="149" t="s">
        <v>210</v>
      </c>
      <c r="B8" s="113" t="s">
        <v>132</v>
      </c>
      <c r="C8" s="100">
        <v>43532</v>
      </c>
      <c r="D8" s="97" t="s">
        <v>51</v>
      </c>
      <c r="E8" s="101" t="s">
        <v>165</v>
      </c>
      <c r="F8" s="101" t="s">
        <v>284</v>
      </c>
      <c r="G8" s="159" t="s">
        <v>283</v>
      </c>
    </row>
    <row r="9" spans="1:7" s="86" customFormat="1" ht="68.25" customHeight="1" x14ac:dyDescent="0.2">
      <c r="A9" s="149" t="s">
        <v>209</v>
      </c>
      <c r="B9" s="110" t="s">
        <v>227</v>
      </c>
      <c r="C9" s="118">
        <v>43507</v>
      </c>
      <c r="D9" s="97" t="s">
        <v>51</v>
      </c>
      <c r="E9" s="103" t="s">
        <v>285</v>
      </c>
      <c r="F9" s="102" t="s">
        <v>286</v>
      </c>
      <c r="G9" s="112">
        <v>149999899</v>
      </c>
    </row>
    <row r="10" spans="1:7" s="86" customFormat="1" ht="68.25" customHeight="1" x14ac:dyDescent="0.2">
      <c r="A10" s="149" t="s">
        <v>210</v>
      </c>
      <c r="B10" s="105" t="s">
        <v>203</v>
      </c>
      <c r="C10" s="102">
        <v>43552</v>
      </c>
      <c r="D10" s="106" t="s">
        <v>125</v>
      </c>
      <c r="E10" s="107" t="s">
        <v>287</v>
      </c>
      <c r="F10" s="108" t="s">
        <v>288</v>
      </c>
      <c r="G10" s="109">
        <v>36452063</v>
      </c>
    </row>
    <row r="11" spans="1:7" s="86" customFormat="1" ht="68.25" customHeight="1" x14ac:dyDescent="0.2">
      <c r="A11" s="149" t="s">
        <v>210</v>
      </c>
      <c r="B11" s="105" t="s">
        <v>289</v>
      </c>
      <c r="C11" s="102">
        <v>43552</v>
      </c>
      <c r="D11" s="106" t="s">
        <v>290</v>
      </c>
      <c r="E11" s="107" t="s">
        <v>293</v>
      </c>
      <c r="F11" s="108" t="s">
        <v>292</v>
      </c>
      <c r="G11" s="109" t="s">
        <v>291</v>
      </c>
    </row>
    <row r="12" spans="1:7" ht="68.25" customHeight="1" x14ac:dyDescent="0.2">
      <c r="A12" s="144" t="s">
        <v>210</v>
      </c>
      <c r="B12" s="141" t="s">
        <v>58</v>
      </c>
      <c r="C12" s="118">
        <v>43588</v>
      </c>
      <c r="D12" s="97" t="s">
        <v>125</v>
      </c>
      <c r="E12" s="101" t="s">
        <v>295</v>
      </c>
      <c r="F12" s="118" t="s">
        <v>296</v>
      </c>
      <c r="G12" s="120">
        <v>26311680</v>
      </c>
    </row>
    <row r="13" spans="1:7" s="86" customFormat="1" ht="68.25" customHeight="1" x14ac:dyDescent="0.2">
      <c r="A13" s="149" t="s">
        <v>209</v>
      </c>
      <c r="B13" s="113" t="s">
        <v>300</v>
      </c>
      <c r="C13" s="100">
        <v>43623</v>
      </c>
      <c r="D13" s="97" t="s">
        <v>184</v>
      </c>
      <c r="E13" s="101" t="s">
        <v>301</v>
      </c>
      <c r="F13" s="101"/>
      <c r="G13" s="159">
        <v>18005000</v>
      </c>
    </row>
    <row r="14" spans="1:7" ht="74.25" customHeight="1" x14ac:dyDescent="0.2">
      <c r="A14" s="151" t="s">
        <v>209</v>
      </c>
      <c r="B14" s="110" t="s">
        <v>304</v>
      </c>
      <c r="C14" s="102">
        <v>43580</v>
      </c>
      <c r="D14" s="97" t="s">
        <v>303</v>
      </c>
      <c r="E14" s="103" t="s">
        <v>305</v>
      </c>
      <c r="F14" s="102">
        <v>44058</v>
      </c>
      <c r="G14" s="111">
        <v>400000000</v>
      </c>
    </row>
    <row r="15" spans="1:7" s="86" customFormat="1" ht="68.25" customHeight="1" x14ac:dyDescent="0.2">
      <c r="A15" s="149" t="s">
        <v>210</v>
      </c>
      <c r="B15" s="113" t="s">
        <v>297</v>
      </c>
      <c r="C15" s="100">
        <v>43615</v>
      </c>
      <c r="D15" s="97" t="s">
        <v>190</v>
      </c>
      <c r="E15" s="101" t="s">
        <v>298</v>
      </c>
      <c r="F15" s="180" t="s">
        <v>299</v>
      </c>
      <c r="G15" s="134">
        <v>6250000</v>
      </c>
    </row>
    <row r="16" spans="1:7" s="86" customFormat="1" ht="68.25" customHeight="1" x14ac:dyDescent="0.2">
      <c r="A16" s="149" t="s">
        <v>210</v>
      </c>
      <c r="B16" s="110" t="s">
        <v>308</v>
      </c>
      <c r="C16" s="108">
        <v>43636</v>
      </c>
      <c r="D16" s="101" t="s">
        <v>190</v>
      </c>
      <c r="E16" s="103" t="s">
        <v>309</v>
      </c>
      <c r="F16" s="102">
        <v>43720</v>
      </c>
      <c r="G16" s="111">
        <v>6800000</v>
      </c>
    </row>
    <row r="17" spans="1:7" s="86" customFormat="1" ht="68.25" customHeight="1" x14ac:dyDescent="0.2">
      <c r="A17" s="149" t="s">
        <v>210</v>
      </c>
      <c r="B17" s="110" t="s">
        <v>203</v>
      </c>
      <c r="C17" s="108">
        <v>43636</v>
      </c>
      <c r="D17" s="101" t="s">
        <v>125</v>
      </c>
      <c r="E17" s="103" t="s">
        <v>310</v>
      </c>
      <c r="F17" s="102"/>
      <c r="G17" s="111">
        <v>6193750</v>
      </c>
    </row>
    <row r="18" spans="1:7" s="86" customFormat="1" ht="68.25" customHeight="1" x14ac:dyDescent="0.2">
      <c r="A18" s="149"/>
      <c r="B18" s="160"/>
      <c r="C18" s="100"/>
      <c r="D18" s="97"/>
      <c r="E18" s="99"/>
      <c r="F18" s="99"/>
      <c r="G18" s="112"/>
    </row>
    <row r="19" spans="1:7" s="86" customFormat="1" ht="68.25" customHeight="1" x14ac:dyDescent="0.2">
      <c r="A19" s="149"/>
      <c r="B19" s="168"/>
      <c r="C19" s="129"/>
      <c r="D19" s="117"/>
      <c r="E19" s="169"/>
      <c r="F19" s="169"/>
      <c r="G19" s="170"/>
    </row>
    <row r="20" spans="1:7" s="86" customFormat="1" ht="68.25" customHeight="1" x14ac:dyDescent="0.2">
      <c r="A20" s="149"/>
      <c r="B20" s="168"/>
      <c r="C20" s="129"/>
      <c r="D20" s="117"/>
      <c r="E20" s="169"/>
      <c r="F20" s="169"/>
      <c r="G20" s="170"/>
    </row>
    <row r="21" spans="1:7" ht="98.25" customHeight="1" thickBot="1" x14ac:dyDescent="0.25">
      <c r="A21" s="151"/>
      <c r="B21" s="161"/>
      <c r="C21" s="172"/>
      <c r="D21" s="162"/>
      <c r="E21" s="163"/>
      <c r="F21" s="164"/>
      <c r="G21" s="165"/>
    </row>
    <row r="22" spans="1:7" ht="68.25" customHeight="1" x14ac:dyDescent="0.2">
      <c r="A22" s="143"/>
      <c r="B22" s="152"/>
      <c r="C22" s="173"/>
      <c r="D22" s="153"/>
      <c r="E22" s="152"/>
      <c r="F22" s="154"/>
      <c r="G22" s="155"/>
    </row>
    <row r="23" spans="1:7" ht="68.25" customHeight="1" x14ac:dyDescent="0.2">
      <c r="A23" s="143"/>
      <c r="B23" s="101"/>
      <c r="C23" s="102"/>
      <c r="D23" s="97"/>
      <c r="E23" s="101"/>
      <c r="F23" s="100"/>
      <c r="G23" s="120"/>
    </row>
    <row r="24" spans="1:7" ht="127.5" customHeight="1" x14ac:dyDescent="0.2">
      <c r="A24" s="179"/>
      <c r="B24" s="101"/>
      <c r="C24" s="175"/>
      <c r="D24" s="176"/>
      <c r="E24" s="177"/>
      <c r="F24" s="178"/>
      <c r="G24" s="155"/>
    </row>
    <row r="25" spans="1:7" ht="68.25" customHeight="1" x14ac:dyDescent="0.2">
      <c r="A25" s="144"/>
      <c r="B25" s="142"/>
      <c r="C25" s="129"/>
      <c r="D25" s="117"/>
      <c r="E25" s="128"/>
      <c r="F25" s="130"/>
      <c r="G25" s="104"/>
    </row>
    <row r="26" spans="1:7" ht="68.25" customHeight="1" x14ac:dyDescent="0.2">
      <c r="A26" s="144"/>
      <c r="B26" s="140"/>
      <c r="C26" s="102"/>
      <c r="D26" s="97"/>
      <c r="E26" s="103"/>
      <c r="F26" s="103"/>
      <c r="G26" s="131"/>
    </row>
    <row r="27" spans="1:7" ht="68.25" customHeight="1" x14ac:dyDescent="0.2">
      <c r="A27" s="144"/>
      <c r="B27" s="141"/>
      <c r="C27" s="118"/>
      <c r="D27" s="97"/>
      <c r="E27" s="101"/>
      <c r="F27" s="99"/>
      <c r="G27" s="120"/>
    </row>
    <row r="28" spans="1:7" ht="68.25" customHeight="1" x14ac:dyDescent="0.2">
      <c r="A28" s="144"/>
      <c r="B28" s="141"/>
      <c r="C28" s="118"/>
      <c r="D28" s="97"/>
      <c r="E28" s="101"/>
      <c r="F28" s="118"/>
      <c r="G28" s="120"/>
    </row>
    <row r="29" spans="1:7" s="137" customFormat="1" ht="68.25" customHeight="1" x14ac:dyDescent="0.2">
      <c r="A29" s="145"/>
      <c r="B29" s="141"/>
      <c r="C29" s="118"/>
      <c r="D29" s="97"/>
      <c r="E29" s="99"/>
      <c r="F29" s="118"/>
      <c r="G29" s="120"/>
    </row>
    <row r="30" spans="1:7" ht="68.25" customHeight="1" x14ac:dyDescent="0.2">
      <c r="A30" s="145"/>
      <c r="B30" s="141"/>
      <c r="C30" s="118"/>
      <c r="D30" s="97"/>
      <c r="E30" s="99"/>
      <c r="F30" s="118"/>
      <c r="G30" s="120"/>
    </row>
    <row r="31" spans="1:7" ht="68.25" customHeight="1" x14ac:dyDescent="0.2">
      <c r="A31" s="145"/>
      <c r="B31" s="141"/>
      <c r="C31" s="118"/>
      <c r="D31" s="97"/>
      <c r="E31" s="99"/>
      <c r="F31" s="118"/>
      <c r="G31" s="120"/>
    </row>
    <row r="32" spans="1:7" ht="68.25" customHeight="1" x14ac:dyDescent="0.2">
      <c r="A32" s="145"/>
      <c r="B32" s="141"/>
      <c r="C32" s="118"/>
      <c r="D32" s="97"/>
      <c r="E32" s="99"/>
      <c r="F32" s="118"/>
      <c r="G32" s="120"/>
    </row>
    <row r="33" spans="1:7" ht="68.25" customHeight="1" x14ac:dyDescent="0.2">
      <c r="A33" s="145"/>
      <c r="B33" s="141"/>
      <c r="C33" s="118"/>
      <c r="D33" s="97"/>
      <c r="E33" s="99"/>
      <c r="F33" s="118"/>
      <c r="G33" s="120"/>
    </row>
    <row r="34" spans="1:7" ht="68.25" customHeight="1" x14ac:dyDescent="0.2">
      <c r="A34" s="145"/>
      <c r="B34" s="141"/>
      <c r="C34" s="118"/>
      <c r="D34" s="97"/>
      <c r="E34" s="99"/>
      <c r="F34" s="118"/>
      <c r="G34" s="120"/>
    </row>
    <row r="35" spans="1:7" ht="68.25" customHeight="1" x14ac:dyDescent="0.2">
      <c r="A35" s="145"/>
      <c r="B35" s="141"/>
      <c r="C35" s="118"/>
      <c r="D35" s="97"/>
      <c r="E35" s="99"/>
      <c r="F35" s="118"/>
      <c r="G35" s="120"/>
    </row>
    <row r="36" spans="1:7" ht="68.25" customHeight="1" x14ac:dyDescent="0.2">
      <c r="A36" s="145"/>
      <c r="B36" s="141"/>
      <c r="C36" s="118"/>
      <c r="D36" s="97"/>
      <c r="E36" s="99"/>
      <c r="F36" s="118"/>
      <c r="G36" s="120"/>
    </row>
    <row r="37" spans="1:7" ht="68.25" customHeight="1" x14ac:dyDescent="0.2">
      <c r="A37" s="145"/>
      <c r="B37" s="141"/>
      <c r="C37" s="118"/>
      <c r="D37" s="97"/>
      <c r="E37" s="99"/>
      <c r="F37" s="118"/>
      <c r="G37" s="120"/>
    </row>
    <row r="38" spans="1:7" ht="68.25" customHeight="1" x14ac:dyDescent="0.2">
      <c r="A38" s="145"/>
      <c r="B38" s="141"/>
      <c r="C38" s="118"/>
      <c r="D38" s="97"/>
      <c r="E38" s="99"/>
      <c r="F38" s="118"/>
      <c r="G38" s="120"/>
    </row>
    <row r="39" spans="1:7" ht="68.25" customHeight="1" x14ac:dyDescent="0.2">
      <c r="A39" s="145"/>
      <c r="B39" s="141"/>
      <c r="C39" s="118"/>
      <c r="D39" s="97"/>
      <c r="E39" s="99"/>
      <c r="F39" s="100"/>
      <c r="G39" s="120"/>
    </row>
    <row r="40" spans="1:7" ht="68.25" customHeight="1" x14ac:dyDescent="0.25">
      <c r="A40" s="166"/>
      <c r="B40" s="101"/>
      <c r="C40" s="118"/>
      <c r="D40" s="97"/>
      <c r="E40" s="97"/>
      <c r="F40" s="119"/>
      <c r="G40" s="167"/>
    </row>
    <row r="41" spans="1:7" ht="68.25" customHeight="1" x14ac:dyDescent="0.25">
      <c r="A41" s="166"/>
      <c r="B41" s="101"/>
      <c r="C41" s="118"/>
      <c r="D41" s="97"/>
      <c r="E41" s="97"/>
      <c r="F41" s="119"/>
      <c r="G41" s="167"/>
    </row>
    <row r="42" spans="1:7" ht="68.25" customHeight="1" x14ac:dyDescent="0.25">
      <c r="A42" s="166"/>
      <c r="B42" s="101"/>
      <c r="C42" s="118"/>
      <c r="D42" s="97"/>
      <c r="E42" s="97"/>
      <c r="F42" s="119"/>
      <c r="G42" s="167"/>
    </row>
    <row r="43" spans="1:7" ht="68.25" customHeight="1" x14ac:dyDescent="0.25">
      <c r="A43" s="166"/>
      <c r="B43" s="101"/>
      <c r="C43" s="118"/>
      <c r="D43" s="97"/>
      <c r="E43" s="97"/>
      <c r="F43" s="119"/>
      <c r="G43" s="167"/>
    </row>
    <row r="44" spans="1:7" ht="68.25" customHeight="1" x14ac:dyDescent="0.25">
      <c r="A44" s="166"/>
      <c r="B44" s="101"/>
      <c r="C44" s="118"/>
      <c r="D44" s="97"/>
      <c r="E44" s="97"/>
      <c r="F44" s="119"/>
      <c r="G44" s="167"/>
    </row>
    <row r="45" spans="1:7" ht="68.25" customHeight="1" x14ac:dyDescent="0.25">
      <c r="A45" s="166"/>
      <c r="B45" s="101"/>
      <c r="C45" s="118"/>
      <c r="D45" s="97"/>
      <c r="E45" s="99"/>
      <c r="F45" s="119"/>
      <c r="G45" s="167"/>
    </row>
    <row r="46" spans="1:7" ht="68.25" customHeight="1" x14ac:dyDescent="0.25">
      <c r="A46" s="166"/>
      <c r="B46" s="101"/>
      <c r="C46" s="118"/>
      <c r="D46" s="97"/>
      <c r="E46" s="99"/>
      <c r="F46" s="119"/>
      <c r="G46" s="167"/>
    </row>
    <row r="47" spans="1:7" ht="68.25" customHeight="1" x14ac:dyDescent="0.25">
      <c r="A47" s="166"/>
      <c r="B47" s="101"/>
      <c r="C47" s="118"/>
      <c r="D47" s="97"/>
      <c r="E47" s="99"/>
      <c r="F47" s="119"/>
      <c r="G47" s="167"/>
    </row>
    <row r="48" spans="1:7" ht="68.25" customHeight="1" x14ac:dyDescent="0.25">
      <c r="A48" s="166"/>
      <c r="B48" s="101"/>
      <c r="C48" s="118"/>
      <c r="D48" s="97"/>
      <c r="E48" s="99"/>
      <c r="F48" s="119"/>
      <c r="G48" s="167"/>
    </row>
  </sheetData>
  <mergeCells count="1">
    <mergeCell ref="A2:G2"/>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5</vt:i4>
      </vt:variant>
    </vt:vector>
  </HeadingPairs>
  <TitlesOfParts>
    <vt:vector size="5" baseType="lpstr">
      <vt:lpstr>2015</vt:lpstr>
      <vt:lpstr>2016.</vt:lpstr>
      <vt:lpstr>2017</vt:lpstr>
      <vt:lpstr>2018</vt:lpstr>
      <vt:lpstr>2019</vt:lpstr>
    </vt:vector>
  </TitlesOfParts>
  <Company>Gödöllő</Company>
  <LinksUpToDate>false</LinksUpToDate>
  <SharedDoc>false</SharedDoc>
  <HyperlinkBase>S-08-747-IG</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Polgármesteri Hivatal</dc:creator>
  <dc:description>2008.07.23-IG</dc:description>
  <cp:lastModifiedBy>Oldal Erika</cp:lastModifiedBy>
  <cp:lastPrinted>2017-10-04T06:27:03Z</cp:lastPrinted>
  <dcterms:created xsi:type="dcterms:W3CDTF">2004-12-09T09:26:10Z</dcterms:created>
  <dcterms:modified xsi:type="dcterms:W3CDTF">2019-07-01T15:49:31Z</dcterms:modified>
</cp:coreProperties>
</file>